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codeName="ThisWorkbook"/>
  <mc:AlternateContent xmlns:mc="http://schemas.openxmlformats.org/markup-compatibility/2006">
    <mc:Choice Requires="x15">
      <x15ac:absPath xmlns:x15ac="http://schemas.microsoft.com/office/spreadsheetml/2010/11/ac" url="/Volumes/GoogleDrive/Disques partagés/Recherche Innovation Sociale/Rech-Action Aînés/Données/Q3 Innovations/"/>
    </mc:Choice>
  </mc:AlternateContent>
  <xr:revisionPtr revIDLastSave="0" documentId="13_ncr:1_{1008DC70-D00D-0D4F-8154-68C15BBBFB1E}" xr6:coauthVersionLast="47" xr6:coauthVersionMax="47" xr10:uidLastSave="{00000000-0000-0000-0000-000000000000}"/>
  <bookViews>
    <workbookView xWindow="0" yWindow="460" windowWidth="38400" windowHeight="19660" xr2:uid="{00000000-000D-0000-FFFF-FFFF00000000}"/>
  </bookViews>
  <sheets>
    <sheet name="Présentation du répertoire" sheetId="1" r:id="rId1"/>
    <sheet name="Base de données" sheetId="2" r:id="rId2"/>
    <sheet name="Recherche par mots clés" sheetId="3" r:id="rId3"/>
  </sheets>
  <definedNames>
    <definedName name="OLE_LINK1" localSheetId="0">#REF!</definedName>
    <definedName name="Segment_Colonne110" localSheetId="0">#REF!</definedName>
    <definedName name="Segment_Colonne110">#REF!</definedName>
    <definedName name="Segment_Colonne16" localSheetId="0">#REF!</definedName>
    <definedName name="Segment_Colonne16">#REF!</definedName>
    <definedName name="Segment_Colonne2" localSheetId="0">#REF!</definedName>
    <definedName name="Segment_Colonn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bCAmy8UsNXbQMdFFQcNxjoUiwEA=="/>
    </ext>
  </extLst>
</workbook>
</file>

<file path=xl/calcChain.xml><?xml version="1.0" encoding="utf-8"?>
<calcChain xmlns="http://schemas.openxmlformats.org/spreadsheetml/2006/main">
  <c r="Q99" i="2" l="1"/>
  <c r="Q128" i="2"/>
  <c r="R128" i="2" s="1"/>
  <c r="Q127" i="2"/>
  <c r="R127" i="2" s="1"/>
  <c r="Q126" i="2"/>
  <c r="R126" i="2" s="1"/>
  <c r="Q125" i="2"/>
  <c r="R125" i="2" s="1"/>
  <c r="Q124" i="2"/>
  <c r="R124" i="2" s="1"/>
  <c r="Q123" i="2"/>
  <c r="R123" i="2" s="1"/>
  <c r="Q122" i="2"/>
  <c r="R122" i="2" s="1"/>
  <c r="Q121" i="2"/>
  <c r="R121" i="2" s="1"/>
  <c r="Q120" i="2"/>
  <c r="R120" i="2" s="1"/>
  <c r="Q119" i="2"/>
  <c r="R119" i="2" s="1"/>
  <c r="Q118" i="2"/>
  <c r="R118" i="2" s="1"/>
  <c r="Q117" i="2"/>
  <c r="R117" i="2" s="1"/>
  <c r="Q116" i="2"/>
  <c r="R116" i="2" s="1"/>
  <c r="R115" i="2"/>
  <c r="Q115" i="2"/>
  <c r="R114" i="2"/>
  <c r="Q114" i="2"/>
  <c r="Q113" i="2"/>
  <c r="R113" i="2" s="1"/>
  <c r="Q112" i="2"/>
  <c r="R112" i="2" s="1"/>
  <c r="Q111" i="2"/>
  <c r="R111" i="2" s="1"/>
  <c r="Q110" i="2"/>
  <c r="R110" i="2" s="1"/>
  <c r="Q109" i="2"/>
  <c r="R109" i="2" s="1"/>
  <c r="Q108" i="2"/>
  <c r="R108" i="2" s="1"/>
  <c r="Q107" i="2"/>
  <c r="R107" i="2" s="1"/>
  <c r="Q106" i="2"/>
  <c r="R106" i="2" s="1"/>
  <c r="Q105" i="2"/>
  <c r="R105" i="2" s="1"/>
  <c r="Q104" i="2"/>
  <c r="R104" i="2" s="1"/>
  <c r="Q103" i="2"/>
  <c r="R103" i="2" s="1"/>
  <c r="Q102" i="2"/>
  <c r="R102" i="2" s="1"/>
  <c r="Q101" i="2"/>
  <c r="R101" i="2" s="1"/>
  <c r="Q100" i="2"/>
  <c r="R100" i="2" s="1"/>
  <c r="Q98" i="2"/>
  <c r="R98" i="2" s="1"/>
  <c r="Q97" i="2"/>
  <c r="R97" i="2" s="1"/>
  <c r="Q96" i="2"/>
  <c r="R96" i="2" s="1"/>
  <c r="Q95" i="2"/>
  <c r="R95" i="2" s="1"/>
  <c r="Q94" i="2"/>
  <c r="R94" i="2" s="1"/>
  <c r="Q93" i="2"/>
  <c r="R93" i="2" s="1"/>
  <c r="Q92" i="2"/>
  <c r="R92" i="2" s="1"/>
  <c r="Q91" i="2"/>
  <c r="R91" i="2" s="1"/>
  <c r="Q90" i="2"/>
  <c r="R90" i="2" s="1"/>
  <c r="Q89" i="2"/>
  <c r="R89" i="2" s="1"/>
  <c r="Q88" i="2"/>
  <c r="R88" i="2" s="1"/>
  <c r="Q87" i="2"/>
  <c r="R87" i="2" s="1"/>
  <c r="Q86" i="2"/>
  <c r="R86" i="2" s="1"/>
  <c r="Q85" i="2"/>
  <c r="R85" i="2" s="1"/>
  <c r="Q84" i="2"/>
  <c r="R84" i="2" s="1"/>
  <c r="Q83" i="2"/>
  <c r="R83" i="2" s="1"/>
  <c r="Q82" i="2"/>
  <c r="R82" i="2" s="1"/>
  <c r="Q81" i="2"/>
  <c r="R81" i="2" s="1"/>
  <c r="Q80" i="2"/>
  <c r="R80" i="2" s="1"/>
  <c r="Q79" i="2"/>
  <c r="R79" i="2" s="1"/>
  <c r="Q78" i="2"/>
  <c r="R78" i="2" s="1"/>
  <c r="Q77" i="2"/>
  <c r="R77" i="2" s="1"/>
  <c r="Q76" i="2"/>
  <c r="R76" i="2" s="1"/>
  <c r="Q75" i="2"/>
  <c r="R75" i="2" s="1"/>
  <c r="Q74" i="2"/>
  <c r="R74" i="2" s="1"/>
  <c r="Q73" i="2"/>
  <c r="R73" i="2" s="1"/>
  <c r="Q72" i="2"/>
  <c r="R72" i="2" s="1"/>
  <c r="Q71" i="2"/>
  <c r="R71" i="2" s="1"/>
  <c r="Q70" i="2"/>
  <c r="R70" i="2" s="1"/>
  <c r="Q69" i="2"/>
  <c r="R69" i="2" s="1"/>
  <c r="Q68" i="2"/>
  <c r="R68" i="2" s="1"/>
  <c r="Q67" i="2"/>
  <c r="R67" i="2" s="1"/>
  <c r="Q66" i="2"/>
  <c r="R66" i="2" s="1"/>
  <c r="Q65" i="2"/>
  <c r="R65" i="2" s="1"/>
  <c r="Q64" i="2"/>
  <c r="R64" i="2" s="1"/>
  <c r="Q63" i="2"/>
  <c r="R63" i="2" s="1"/>
  <c r="Q62" i="2"/>
  <c r="R62" i="2" s="1"/>
  <c r="Q61" i="2"/>
  <c r="R61" i="2" s="1"/>
  <c r="Q60" i="2"/>
  <c r="R60" i="2" s="1"/>
  <c r="Q59" i="2"/>
  <c r="R59" i="2" s="1"/>
  <c r="Q58" i="2"/>
  <c r="R58" i="2" s="1"/>
  <c r="Q57" i="2"/>
  <c r="R57" i="2" s="1"/>
  <c r="Q56" i="2"/>
  <c r="R56" i="2" s="1"/>
  <c r="Q55" i="2"/>
  <c r="R55" i="2" s="1"/>
  <c r="Q54" i="2"/>
  <c r="R54" i="2" s="1"/>
  <c r="Q53" i="2"/>
  <c r="R53" i="2" s="1"/>
  <c r="Q52" i="2"/>
  <c r="R52" i="2" s="1"/>
  <c r="Q51" i="2"/>
  <c r="R51" i="2" s="1"/>
  <c r="Q50" i="2"/>
  <c r="R50" i="2" s="1"/>
  <c r="Q49" i="2"/>
  <c r="R49" i="2" s="1"/>
  <c r="Q48" i="2"/>
  <c r="R48" i="2" s="1"/>
  <c r="Q47" i="2"/>
  <c r="R47" i="2" s="1"/>
  <c r="Q46" i="2"/>
  <c r="R46" i="2" s="1"/>
  <c r="Q45" i="2"/>
  <c r="R45" i="2" s="1"/>
  <c r="Q44" i="2"/>
  <c r="R44" i="2" s="1"/>
  <c r="Q43" i="2"/>
  <c r="R43" i="2" s="1"/>
  <c r="Q42" i="2"/>
  <c r="R42" i="2" s="1"/>
  <c r="Q41" i="2"/>
  <c r="R41" i="2" s="1"/>
  <c r="Q40" i="2"/>
  <c r="R40" i="2" s="1"/>
  <c r="Q39" i="2"/>
  <c r="R39" i="2" s="1"/>
  <c r="Q38" i="2"/>
  <c r="R38" i="2" s="1"/>
  <c r="Q37" i="2"/>
  <c r="R37" i="2" s="1"/>
  <c r="Q36" i="2"/>
  <c r="R36" i="2" s="1"/>
  <c r="Q35" i="2"/>
  <c r="R35" i="2" s="1"/>
  <c r="Q34" i="2"/>
  <c r="R34" i="2" s="1"/>
  <c r="Q33" i="2"/>
  <c r="R33" i="2" s="1"/>
  <c r="Q32" i="2"/>
  <c r="R32" i="2" s="1"/>
  <c r="Q31" i="2"/>
  <c r="R31" i="2" s="1"/>
  <c r="Q30" i="2"/>
  <c r="R30" i="2" s="1"/>
  <c r="Q29" i="2"/>
  <c r="R29" i="2" s="1"/>
  <c r="Q28" i="2"/>
  <c r="R28" i="2" s="1"/>
  <c r="Q27" i="2"/>
  <c r="R27" i="2" s="1"/>
  <c r="Q26" i="2"/>
  <c r="R26" i="2" s="1"/>
  <c r="Q25" i="2"/>
  <c r="R25" i="2" s="1"/>
  <c r="Q24" i="2"/>
  <c r="R24" i="2" s="1"/>
  <c r="Q23" i="2"/>
  <c r="R23" i="2" s="1"/>
  <c r="Q22" i="2"/>
  <c r="R22" i="2" s="1"/>
  <c r="Q21" i="2"/>
  <c r="R21" i="2" s="1"/>
  <c r="Q20" i="2"/>
  <c r="R20" i="2" s="1"/>
  <c r="Q19" i="2"/>
  <c r="R19" i="2" s="1"/>
  <c r="Q18" i="2"/>
  <c r="R18" i="2" s="1"/>
  <c r="Q17" i="2"/>
  <c r="R17" i="2" s="1"/>
  <c r="Q16" i="2"/>
  <c r="R16" i="2" s="1"/>
  <c r="Q15" i="2"/>
  <c r="R15" i="2" s="1"/>
  <c r="Q14" i="2"/>
  <c r="R14" i="2" s="1"/>
  <c r="Q13" i="2"/>
  <c r="R13" i="2" s="1"/>
  <c r="Q12" i="2"/>
  <c r="R12" i="2" s="1"/>
  <c r="Q11" i="2"/>
  <c r="R11" i="2" s="1"/>
  <c r="Q10" i="2"/>
  <c r="R10" i="2" s="1"/>
  <c r="Q9" i="2"/>
  <c r="R9" i="2" s="1"/>
  <c r="Q8" i="2"/>
  <c r="R8" i="2" s="1"/>
  <c r="Q7" i="2"/>
  <c r="R7" i="2" s="1"/>
  <c r="Q6" i="2"/>
  <c r="R6" i="2" s="1"/>
  <c r="Q5" i="2"/>
  <c r="R5" i="2" s="1"/>
  <c r="Q4" i="2"/>
  <c r="R4" i="2" s="1"/>
  <c r="Q3" i="2"/>
  <c r="R3" i="2" s="1"/>
  <c r="P144" i="3" l="1" a="1"/>
  <c r="P144" i="3" s="1"/>
  <c r="O144" i="3" a="1"/>
  <c r="O144" i="3" s="1"/>
  <c r="N144" i="3" a="1"/>
  <c r="N144" i="3" s="1"/>
  <c r="M144" i="3" a="1"/>
  <c r="M144" i="3" s="1"/>
  <c r="L144" i="3" a="1"/>
  <c r="L144" i="3" s="1"/>
  <c r="O143" i="3" a="1"/>
  <c r="O143" i="3" s="1"/>
  <c r="I143" i="3" a="1"/>
  <c r="I143" i="3" s="1"/>
  <c r="B143" i="3" a="1"/>
  <c r="B143" i="3" s="1"/>
  <c r="L142" i="3" a="1"/>
  <c r="L142" i="3" s="1"/>
  <c r="O141" i="3" a="1"/>
  <c r="O141" i="3" s="1"/>
  <c r="I141" i="3" a="1"/>
  <c r="I141" i="3" s="1"/>
  <c r="B141" i="3" a="1"/>
  <c r="B141" i="3" s="1"/>
  <c r="L140" i="3" a="1"/>
  <c r="L140" i="3" s="1"/>
  <c r="O139" i="3" a="1"/>
  <c r="O139" i="3" s="1"/>
  <c r="I139" i="3" a="1"/>
  <c r="I139" i="3" s="1"/>
  <c r="B139" i="3" a="1"/>
  <c r="B139" i="3" s="1"/>
  <c r="L138" i="3" a="1"/>
  <c r="L138" i="3" s="1"/>
  <c r="O137" i="3" a="1"/>
  <c r="O137" i="3" s="1"/>
  <c r="I137" i="3" a="1"/>
  <c r="I137" i="3" s="1"/>
  <c r="B137" i="3" a="1"/>
  <c r="B137" i="3" s="1"/>
  <c r="L136" i="3" a="1"/>
  <c r="L136" i="3" s="1"/>
  <c r="O135" i="3" a="1"/>
  <c r="O135" i="3" s="1"/>
  <c r="I135" i="3" a="1"/>
  <c r="I135" i="3" s="1"/>
  <c r="B135" i="3" a="1"/>
  <c r="B135" i="3" s="1"/>
  <c r="L134" i="3" a="1"/>
  <c r="L134" i="3" s="1"/>
  <c r="O133" i="3" a="1"/>
  <c r="O133" i="3" s="1"/>
  <c r="I133" i="3" a="1"/>
  <c r="I133" i="3" s="1"/>
  <c r="B133" i="3" a="1"/>
  <c r="B133" i="3" s="1"/>
  <c r="L132" i="3" a="1"/>
  <c r="L132" i="3" s="1"/>
  <c r="O131" i="3" a="1"/>
  <c r="O131" i="3" s="1"/>
  <c r="I131" i="3" a="1"/>
  <c r="I131" i="3" s="1"/>
  <c r="B131" i="3" a="1"/>
  <c r="B131" i="3" s="1"/>
  <c r="L130" i="3" a="1"/>
  <c r="L130" i="3" s="1"/>
  <c r="O129" i="3" a="1"/>
  <c r="O129" i="3" s="1"/>
  <c r="I129" i="3" a="1"/>
  <c r="I129" i="3" s="1"/>
  <c r="B129" i="3" a="1"/>
  <c r="B129" i="3" s="1"/>
  <c r="L128" i="3" a="1"/>
  <c r="L128" i="3" s="1"/>
  <c r="L127" i="3" a="1"/>
  <c r="L127" i="3" s="1"/>
  <c r="L126" i="3" a="1"/>
  <c r="L126" i="3" s="1"/>
  <c r="H125" i="3" a="1"/>
  <c r="H125" i="3" s="1"/>
  <c r="C125" i="3" a="1"/>
  <c r="C125" i="3" s="1"/>
  <c r="J124" i="3" a="1"/>
  <c r="J124" i="3" s="1"/>
  <c r="A124" i="3" a="1"/>
  <c r="A124" i="3" s="1"/>
  <c r="K144" i="3" a="1"/>
  <c r="K144" i="3" s="1"/>
  <c r="E144" i="3" a="1"/>
  <c r="E144" i="3" s="1"/>
  <c r="N143" i="3" a="1"/>
  <c r="N143" i="3" s="1"/>
  <c r="H143" i="3" a="1"/>
  <c r="H143" i="3" s="1"/>
  <c r="K142" i="3" a="1"/>
  <c r="K142" i="3" s="1"/>
  <c r="E142" i="3" a="1"/>
  <c r="E142" i="3" s="1"/>
  <c r="N141" i="3" a="1"/>
  <c r="N141" i="3" s="1"/>
  <c r="H141" i="3" a="1"/>
  <c r="H141" i="3" s="1"/>
  <c r="K140" i="3" a="1"/>
  <c r="K140" i="3" s="1"/>
  <c r="E140" i="3" a="1"/>
  <c r="E140" i="3" s="1"/>
  <c r="N139" i="3" a="1"/>
  <c r="N139" i="3" s="1"/>
  <c r="H139" i="3" a="1"/>
  <c r="H139" i="3" s="1"/>
  <c r="K138" i="3" a="1"/>
  <c r="K138" i="3" s="1"/>
  <c r="E138" i="3" a="1"/>
  <c r="E138" i="3" s="1"/>
  <c r="N137" i="3" a="1"/>
  <c r="N137" i="3" s="1"/>
  <c r="H137" i="3" a="1"/>
  <c r="H137" i="3" s="1"/>
  <c r="K136" i="3" a="1"/>
  <c r="K136" i="3" s="1"/>
  <c r="E136" i="3" a="1"/>
  <c r="E136" i="3" s="1"/>
  <c r="N135" i="3" a="1"/>
  <c r="N135" i="3" s="1"/>
  <c r="H135" i="3" a="1"/>
  <c r="H135" i="3" s="1"/>
  <c r="K134" i="3" a="1"/>
  <c r="K134" i="3" s="1"/>
  <c r="E134" i="3" a="1"/>
  <c r="E134" i="3" s="1"/>
  <c r="N133" i="3" a="1"/>
  <c r="N133" i="3" s="1"/>
  <c r="H133" i="3" a="1"/>
  <c r="H133" i="3" s="1"/>
  <c r="K132" i="3" a="1"/>
  <c r="K132" i="3" s="1"/>
  <c r="E132" i="3" a="1"/>
  <c r="E132" i="3" s="1"/>
  <c r="N131" i="3" a="1"/>
  <c r="N131" i="3" s="1"/>
  <c r="H131" i="3" a="1"/>
  <c r="H131" i="3" s="1"/>
  <c r="K130" i="3" a="1"/>
  <c r="K130" i="3" s="1"/>
  <c r="E130" i="3" a="1"/>
  <c r="E130" i="3" s="1"/>
  <c r="N129" i="3" a="1"/>
  <c r="N129" i="3" s="1"/>
  <c r="H129" i="3" a="1"/>
  <c r="H129" i="3" s="1"/>
  <c r="J144" i="3" a="1"/>
  <c r="J144" i="3" s="1"/>
  <c r="D144" i="3" a="1"/>
  <c r="D144" i="3" s="1"/>
  <c r="G143" i="3" a="1"/>
  <c r="G143" i="3" s="1"/>
  <c r="A143" i="3" a="1"/>
  <c r="A143" i="3" s="1"/>
  <c r="J142" i="3" a="1"/>
  <c r="J142" i="3" s="1"/>
  <c r="D142" i="3" a="1"/>
  <c r="D142" i="3" s="1"/>
  <c r="G141" i="3" a="1"/>
  <c r="G141" i="3" s="1"/>
  <c r="A141" i="3" a="1"/>
  <c r="A141" i="3" s="1"/>
  <c r="J140" i="3" a="1"/>
  <c r="J140" i="3" s="1"/>
  <c r="D140" i="3" a="1"/>
  <c r="D140" i="3" s="1"/>
  <c r="G139" i="3" a="1"/>
  <c r="G139" i="3" s="1"/>
  <c r="A139" i="3" a="1"/>
  <c r="A139" i="3" s="1"/>
  <c r="J138" i="3" a="1"/>
  <c r="J138" i="3" s="1"/>
  <c r="D138" i="3" a="1"/>
  <c r="D138" i="3" s="1"/>
  <c r="G137" i="3" a="1"/>
  <c r="G137" i="3" s="1"/>
  <c r="A137" i="3" a="1"/>
  <c r="A137" i="3" s="1"/>
  <c r="J136" i="3" a="1"/>
  <c r="J136" i="3" s="1"/>
  <c r="D136" i="3" a="1"/>
  <c r="D136" i="3" s="1"/>
  <c r="G135" i="3" a="1"/>
  <c r="G135" i="3" s="1"/>
  <c r="A135" i="3" a="1"/>
  <c r="A135" i="3" s="1"/>
  <c r="J134" i="3" a="1"/>
  <c r="J134" i="3" s="1"/>
  <c r="D134" i="3" a="1"/>
  <c r="D134" i="3" s="1"/>
  <c r="G133" i="3" a="1"/>
  <c r="G133" i="3" s="1"/>
  <c r="A133" i="3" a="1"/>
  <c r="A133" i="3" s="1"/>
  <c r="J132" i="3" a="1"/>
  <c r="J132" i="3" s="1"/>
  <c r="D132" i="3" a="1"/>
  <c r="D132" i="3" s="1"/>
  <c r="G131" i="3" a="1"/>
  <c r="G131" i="3" s="1"/>
  <c r="A131" i="3" a="1"/>
  <c r="A131" i="3" s="1"/>
  <c r="J130" i="3" a="1"/>
  <c r="J130" i="3" s="1"/>
  <c r="D130" i="3" a="1"/>
  <c r="D130" i="3" s="1"/>
  <c r="G129" i="3" a="1"/>
  <c r="G129" i="3" s="1"/>
  <c r="A129" i="3" a="1"/>
  <c r="A129" i="3" s="1"/>
  <c r="P127" i="3" a="1"/>
  <c r="P127" i="3" s="1"/>
  <c r="P126" i="3" a="1"/>
  <c r="P126" i="3" s="1"/>
  <c r="P125" i="3" a="1"/>
  <c r="P125" i="3" s="1"/>
  <c r="K125" i="3" a="1"/>
  <c r="K125" i="3" s="1"/>
  <c r="B125" i="3" a="1"/>
  <c r="B125" i="3" s="1"/>
  <c r="I124" i="3" a="1"/>
  <c r="I124" i="3" s="1"/>
  <c r="P123" i="3" a="1"/>
  <c r="P123" i="3" s="1"/>
  <c r="C144" i="3" a="1"/>
  <c r="C144" i="3" s="1"/>
  <c r="M143" i="3" a="1"/>
  <c r="M143" i="3" s="1"/>
  <c r="F143" i="3" a="1"/>
  <c r="F143" i="3" s="1"/>
  <c r="P142" i="3" a="1"/>
  <c r="P142" i="3" s="1"/>
  <c r="C142" i="3" a="1"/>
  <c r="C142" i="3" s="1"/>
  <c r="M141" i="3" a="1"/>
  <c r="M141" i="3" s="1"/>
  <c r="F141" i="3" a="1"/>
  <c r="F141" i="3" s="1"/>
  <c r="P140" i="3" a="1"/>
  <c r="P140" i="3" s="1"/>
  <c r="C140" i="3" a="1"/>
  <c r="C140" i="3" s="1"/>
  <c r="M139" i="3" a="1"/>
  <c r="M139" i="3" s="1"/>
  <c r="F139" i="3" a="1"/>
  <c r="F139" i="3" s="1"/>
  <c r="P138" i="3" a="1"/>
  <c r="P138" i="3" s="1"/>
  <c r="C138" i="3" a="1"/>
  <c r="C138" i="3" s="1"/>
  <c r="M137" i="3" a="1"/>
  <c r="M137" i="3" s="1"/>
  <c r="F137" i="3" a="1"/>
  <c r="F137" i="3" s="1"/>
  <c r="P136" i="3" a="1"/>
  <c r="P136" i="3" s="1"/>
  <c r="C136" i="3" a="1"/>
  <c r="C136" i="3" s="1"/>
  <c r="M135" i="3" a="1"/>
  <c r="M135" i="3" s="1"/>
  <c r="F135" i="3" a="1"/>
  <c r="F135" i="3" s="1"/>
  <c r="P134" i="3" a="1"/>
  <c r="P134" i="3" s="1"/>
  <c r="C134" i="3" a="1"/>
  <c r="C134" i="3" s="1"/>
  <c r="M133" i="3" a="1"/>
  <c r="M133" i="3" s="1"/>
  <c r="F133" i="3" a="1"/>
  <c r="F133" i="3" s="1"/>
  <c r="P132" i="3" a="1"/>
  <c r="P132" i="3" s="1"/>
  <c r="C132" i="3" a="1"/>
  <c r="C132" i="3" s="1"/>
  <c r="M131" i="3" a="1"/>
  <c r="M131" i="3" s="1"/>
  <c r="F131" i="3" a="1"/>
  <c r="F131" i="3" s="1"/>
  <c r="P130" i="3" a="1"/>
  <c r="P130" i="3" s="1"/>
  <c r="C130" i="3" a="1"/>
  <c r="C130" i="3" s="1"/>
  <c r="M129" i="3" a="1"/>
  <c r="M129" i="3" s="1"/>
  <c r="F129" i="3" a="1"/>
  <c r="F129" i="3" s="1"/>
  <c r="P128" i="3" a="1"/>
  <c r="P128" i="3" s="1"/>
  <c r="J128" i="3" a="1"/>
  <c r="J128" i="3" s="1"/>
  <c r="E128" i="3" a="1"/>
  <c r="E128" i="3" s="1"/>
  <c r="O127" i="3" a="1"/>
  <c r="O127" i="3" s="1"/>
  <c r="I144" i="3" a="1"/>
  <c r="I144" i="3" s="1"/>
  <c r="B144" i="3" a="1"/>
  <c r="B144" i="3" s="1"/>
  <c r="L143" i="3" a="1"/>
  <c r="L143" i="3" s="1"/>
  <c r="O142" i="3" a="1"/>
  <c r="O142" i="3" s="1"/>
  <c r="I142" i="3" a="1"/>
  <c r="I142" i="3" s="1"/>
  <c r="B142" i="3" a="1"/>
  <c r="B142" i="3" s="1"/>
  <c r="L141" i="3" a="1"/>
  <c r="L141" i="3" s="1"/>
  <c r="O140" i="3" a="1"/>
  <c r="O140" i="3" s="1"/>
  <c r="I140" i="3" a="1"/>
  <c r="I140" i="3" s="1"/>
  <c r="B140" i="3" a="1"/>
  <c r="B140" i="3" s="1"/>
  <c r="L139" i="3" a="1"/>
  <c r="L139" i="3" s="1"/>
  <c r="O138" i="3" a="1"/>
  <c r="O138" i="3" s="1"/>
  <c r="I138" i="3" a="1"/>
  <c r="I138" i="3" s="1"/>
  <c r="B138" i="3" a="1"/>
  <c r="B138" i="3" s="1"/>
  <c r="L137" i="3" a="1"/>
  <c r="L137" i="3" s="1"/>
  <c r="O136" i="3" a="1"/>
  <c r="O136" i="3" s="1"/>
  <c r="I136" i="3" a="1"/>
  <c r="I136" i="3" s="1"/>
  <c r="B136" i="3" a="1"/>
  <c r="B136" i="3" s="1"/>
  <c r="L135" i="3" a="1"/>
  <c r="L135" i="3" s="1"/>
  <c r="O134" i="3" a="1"/>
  <c r="O134" i="3" s="1"/>
  <c r="I134" i="3" a="1"/>
  <c r="I134" i="3" s="1"/>
  <c r="B134" i="3" a="1"/>
  <c r="B134" i="3" s="1"/>
  <c r="L133" i="3" a="1"/>
  <c r="L133" i="3" s="1"/>
  <c r="O132" i="3" a="1"/>
  <c r="O132" i="3" s="1"/>
  <c r="I132" i="3" a="1"/>
  <c r="I132" i="3" s="1"/>
  <c r="B132" i="3" a="1"/>
  <c r="B132" i="3" s="1"/>
  <c r="L131" i="3" a="1"/>
  <c r="L131" i="3" s="1"/>
  <c r="O130" i="3" a="1"/>
  <c r="O130" i="3" s="1"/>
  <c r="I130" i="3" a="1"/>
  <c r="I130" i="3" s="1"/>
  <c r="B130" i="3" a="1"/>
  <c r="B130" i="3" s="1"/>
  <c r="L129" i="3" a="1"/>
  <c r="L129" i="3" s="1"/>
  <c r="O128" i="3" a="1"/>
  <c r="O128" i="3" s="1"/>
  <c r="D128" i="3" a="1"/>
  <c r="D128" i="3" s="1"/>
  <c r="D127" i="3" a="1"/>
  <c r="D127" i="3" s="1"/>
  <c r="D126" i="3" a="1"/>
  <c r="D126" i="3" s="1"/>
  <c r="H144" i="3" a="1"/>
  <c r="H144" i="3" s="1"/>
  <c r="K143" i="3" a="1"/>
  <c r="K143" i="3" s="1"/>
  <c r="E143" i="3" a="1"/>
  <c r="E143" i="3" s="1"/>
  <c r="N142" i="3" a="1"/>
  <c r="N142" i="3" s="1"/>
  <c r="H142" i="3" a="1"/>
  <c r="H142" i="3" s="1"/>
  <c r="K141" i="3" a="1"/>
  <c r="K141" i="3" s="1"/>
  <c r="E141" i="3" a="1"/>
  <c r="E141" i="3" s="1"/>
  <c r="N140" i="3" a="1"/>
  <c r="N140" i="3" s="1"/>
  <c r="H140" i="3" a="1"/>
  <c r="H140" i="3" s="1"/>
  <c r="K139" i="3" a="1"/>
  <c r="K139" i="3" s="1"/>
  <c r="E139" i="3" a="1"/>
  <c r="E139" i="3" s="1"/>
  <c r="N138" i="3" a="1"/>
  <c r="N138" i="3" s="1"/>
  <c r="H138" i="3" a="1"/>
  <c r="H138" i="3" s="1"/>
  <c r="K137" i="3" a="1"/>
  <c r="K137" i="3" s="1"/>
  <c r="E137" i="3" a="1"/>
  <c r="E137" i="3" s="1"/>
  <c r="N136" i="3" a="1"/>
  <c r="N136" i="3" s="1"/>
  <c r="H136" i="3" a="1"/>
  <c r="H136" i="3" s="1"/>
  <c r="K135" i="3" a="1"/>
  <c r="K135" i="3" s="1"/>
  <c r="E135" i="3" a="1"/>
  <c r="E135" i="3" s="1"/>
  <c r="N134" i="3" a="1"/>
  <c r="N134" i="3" s="1"/>
  <c r="H134" i="3" a="1"/>
  <c r="H134" i="3" s="1"/>
  <c r="K133" i="3" a="1"/>
  <c r="K133" i="3" s="1"/>
  <c r="E133" i="3" a="1"/>
  <c r="E133" i="3" s="1"/>
  <c r="N132" i="3" a="1"/>
  <c r="N132" i="3" s="1"/>
  <c r="H132" i="3" a="1"/>
  <c r="H132" i="3" s="1"/>
  <c r="K131" i="3" a="1"/>
  <c r="K131" i="3" s="1"/>
  <c r="E131" i="3" a="1"/>
  <c r="E131" i="3" s="1"/>
  <c r="N130" i="3" a="1"/>
  <c r="N130" i="3" s="1"/>
  <c r="H130" i="3" a="1"/>
  <c r="H130" i="3" s="1"/>
  <c r="K129" i="3" a="1"/>
  <c r="K129" i="3" s="1"/>
  <c r="E129" i="3" a="1"/>
  <c r="E129" i="3" s="1"/>
  <c r="N128" i="3" a="1"/>
  <c r="N128" i="3" s="1"/>
  <c r="I128" i="3" a="1"/>
  <c r="I128" i="3" s="1"/>
  <c r="G144" i="3" a="1"/>
  <c r="G144" i="3" s="1"/>
  <c r="A144" i="3" a="1"/>
  <c r="A144" i="3" s="1"/>
  <c r="J143" i="3" a="1"/>
  <c r="J143" i="3" s="1"/>
  <c r="D143" i="3" a="1"/>
  <c r="D143" i="3" s="1"/>
  <c r="G142" i="3" a="1"/>
  <c r="G142" i="3" s="1"/>
  <c r="A142" i="3" a="1"/>
  <c r="A142" i="3" s="1"/>
  <c r="J141" i="3" a="1"/>
  <c r="J141" i="3" s="1"/>
  <c r="D141" i="3" a="1"/>
  <c r="D141" i="3" s="1"/>
  <c r="G140" i="3" a="1"/>
  <c r="G140" i="3" s="1"/>
  <c r="A140" i="3" a="1"/>
  <c r="A140" i="3" s="1"/>
  <c r="J139" i="3" a="1"/>
  <c r="J139" i="3" s="1"/>
  <c r="D139" i="3" a="1"/>
  <c r="D139" i="3" s="1"/>
  <c r="G138" i="3" a="1"/>
  <c r="G138" i="3" s="1"/>
  <c r="A138" i="3" a="1"/>
  <c r="A138" i="3" s="1"/>
  <c r="J137" i="3" a="1"/>
  <c r="J137" i="3" s="1"/>
  <c r="D137" i="3" a="1"/>
  <c r="D137" i="3" s="1"/>
  <c r="G136" i="3" a="1"/>
  <c r="G136" i="3" s="1"/>
  <c r="A136" i="3" a="1"/>
  <c r="A136" i="3" s="1"/>
  <c r="J135" i="3" a="1"/>
  <c r="J135" i="3" s="1"/>
  <c r="D135" i="3" a="1"/>
  <c r="D135" i="3" s="1"/>
  <c r="G134" i="3" a="1"/>
  <c r="G134" i="3" s="1"/>
  <c r="A134" i="3" a="1"/>
  <c r="A134" i="3" s="1"/>
  <c r="J133" i="3" a="1"/>
  <c r="J133" i="3" s="1"/>
  <c r="D133" i="3" a="1"/>
  <c r="D133" i="3" s="1"/>
  <c r="G132" i="3" a="1"/>
  <c r="G132" i="3" s="1"/>
  <c r="A132" i="3" a="1"/>
  <c r="A132" i="3" s="1"/>
  <c r="J131" i="3" a="1"/>
  <c r="J131" i="3" s="1"/>
  <c r="D131" i="3" a="1"/>
  <c r="D131" i="3" s="1"/>
  <c r="G130" i="3" a="1"/>
  <c r="G130" i="3" s="1"/>
  <c r="A130" i="3" a="1"/>
  <c r="A130" i="3" s="1"/>
  <c r="J129" i="3" a="1"/>
  <c r="J129" i="3" s="1"/>
  <c r="D129" i="3" a="1"/>
  <c r="D129" i="3" s="1"/>
  <c r="H128" i="3" a="1"/>
  <c r="H128" i="3" s="1"/>
  <c r="H127" i="3" a="1"/>
  <c r="H127" i="3" s="1"/>
  <c r="H126" i="3" a="1"/>
  <c r="H126" i="3" s="1"/>
  <c r="I125" i="3" a="1"/>
  <c r="I125" i="3" s="1"/>
  <c r="F144" i="3" a="1"/>
  <c r="F144" i="3" s="1"/>
  <c r="P143" i="3" a="1"/>
  <c r="P143" i="3" s="1"/>
  <c r="C143" i="3" a="1"/>
  <c r="C143" i="3" s="1"/>
  <c r="M142" i="3" a="1"/>
  <c r="M142" i="3" s="1"/>
  <c r="F142" i="3" a="1"/>
  <c r="F142" i="3" s="1"/>
  <c r="P141" i="3" a="1"/>
  <c r="P141" i="3" s="1"/>
  <c r="C141" i="3" a="1"/>
  <c r="C141" i="3" s="1"/>
  <c r="M140" i="3" a="1"/>
  <c r="M140" i="3" s="1"/>
  <c r="F140" i="3" a="1"/>
  <c r="F140" i="3" s="1"/>
  <c r="P139" i="3" a="1"/>
  <c r="P139" i="3" s="1"/>
  <c r="C139" i="3" a="1"/>
  <c r="C139" i="3" s="1"/>
  <c r="M138" i="3" a="1"/>
  <c r="M138" i="3" s="1"/>
  <c r="F138" i="3" a="1"/>
  <c r="F138" i="3" s="1"/>
  <c r="P137" i="3" a="1"/>
  <c r="P137" i="3" s="1"/>
  <c r="C137" i="3" a="1"/>
  <c r="C137" i="3" s="1"/>
  <c r="M136" i="3" a="1"/>
  <c r="M136" i="3" s="1"/>
  <c r="F136" i="3" a="1"/>
  <c r="F136" i="3" s="1"/>
  <c r="P135" i="3" a="1"/>
  <c r="P135" i="3" s="1"/>
  <c r="C135" i="3" a="1"/>
  <c r="C135" i="3" s="1"/>
  <c r="M134" i="3" a="1"/>
  <c r="M134" i="3" s="1"/>
  <c r="F134" i="3" a="1"/>
  <c r="F134" i="3" s="1"/>
  <c r="P133" i="3" a="1"/>
  <c r="P133" i="3" s="1"/>
  <c r="C133" i="3" a="1"/>
  <c r="C133" i="3" s="1"/>
  <c r="M132" i="3" a="1"/>
  <c r="M132" i="3" s="1"/>
  <c r="F132" i="3" a="1"/>
  <c r="F132" i="3" s="1"/>
  <c r="P131" i="3" a="1"/>
  <c r="P131" i="3" s="1"/>
  <c r="C131" i="3" a="1"/>
  <c r="C131" i="3" s="1"/>
  <c r="M130" i="3" a="1"/>
  <c r="M130" i="3" s="1"/>
  <c r="F130" i="3" a="1"/>
  <c r="F130" i="3" s="1"/>
  <c r="P129" i="3" a="1"/>
  <c r="P129" i="3" s="1"/>
  <c r="B128" i="3" a="1"/>
  <c r="B128" i="3" s="1"/>
  <c r="F127" i="3" a="1"/>
  <c r="F127" i="3" s="1"/>
  <c r="K126" i="3" a="1"/>
  <c r="K126" i="3" s="1"/>
  <c r="A126" i="3" a="1"/>
  <c r="A126" i="3" s="1"/>
  <c r="P122" i="3" a="1"/>
  <c r="P122" i="3" s="1"/>
  <c r="A122" i="3" a="1"/>
  <c r="A122" i="3" s="1"/>
  <c r="L121" i="3" a="1"/>
  <c r="L121" i="3" s="1"/>
  <c r="C121" i="3" a="1"/>
  <c r="C121" i="3" s="1"/>
  <c r="J120" i="3" a="1"/>
  <c r="J120" i="3" s="1"/>
  <c r="A120" i="3" a="1"/>
  <c r="A120" i="3" s="1"/>
  <c r="L119" i="3" a="1"/>
  <c r="L119" i="3" s="1"/>
  <c r="C119" i="3" a="1"/>
  <c r="C119" i="3" s="1"/>
  <c r="J118" i="3" a="1"/>
  <c r="J118" i="3" s="1"/>
  <c r="A118" i="3" a="1"/>
  <c r="A118" i="3" s="1"/>
  <c r="L117" i="3" a="1"/>
  <c r="L117" i="3" s="1"/>
  <c r="C117" i="3" a="1"/>
  <c r="C117" i="3" s="1"/>
  <c r="J116" i="3" a="1"/>
  <c r="J116" i="3" s="1"/>
  <c r="F116" i="3" a="1"/>
  <c r="F116" i="3" s="1"/>
  <c r="B116" i="3" a="1"/>
  <c r="B116" i="3" s="1"/>
  <c r="N115" i="3" a="1"/>
  <c r="N115" i="3" s="1"/>
  <c r="J115" i="3" a="1"/>
  <c r="J115" i="3" s="1"/>
  <c r="F115" i="3" a="1"/>
  <c r="F115" i="3" s="1"/>
  <c r="B115" i="3" a="1"/>
  <c r="B115" i="3" s="1"/>
  <c r="N114" i="3" a="1"/>
  <c r="N114" i="3" s="1"/>
  <c r="J114" i="3" a="1"/>
  <c r="J114" i="3" s="1"/>
  <c r="F114" i="3" a="1"/>
  <c r="F114" i="3" s="1"/>
  <c r="B114" i="3" a="1"/>
  <c r="B114" i="3" s="1"/>
  <c r="N113" i="3" a="1"/>
  <c r="N113" i="3" s="1"/>
  <c r="J113" i="3" a="1"/>
  <c r="J113" i="3" s="1"/>
  <c r="F113" i="3" a="1"/>
  <c r="F113" i="3" s="1"/>
  <c r="B113" i="3" a="1"/>
  <c r="B113" i="3" s="1"/>
  <c r="N112" i="3" a="1"/>
  <c r="N112" i="3" s="1"/>
  <c r="J112" i="3" a="1"/>
  <c r="J112" i="3" s="1"/>
  <c r="F112" i="3" a="1"/>
  <c r="F112" i="3" s="1"/>
  <c r="B112" i="3" a="1"/>
  <c r="B112" i="3" s="1"/>
  <c r="N111" i="3" a="1"/>
  <c r="N111" i="3" s="1"/>
  <c r="J111" i="3" a="1"/>
  <c r="J111" i="3" s="1"/>
  <c r="C129" i="3" a="1"/>
  <c r="C129" i="3" s="1"/>
  <c r="A128" i="3" a="1"/>
  <c r="A128" i="3" s="1"/>
  <c r="E127" i="3" a="1"/>
  <c r="E127" i="3" s="1"/>
  <c r="J126" i="3" a="1"/>
  <c r="J126" i="3" s="1"/>
  <c r="O125" i="3" a="1"/>
  <c r="O125" i="3" s="1"/>
  <c r="L124" i="3" a="1"/>
  <c r="L124" i="3" s="1"/>
  <c r="F124" i="3" a="1"/>
  <c r="F124" i="3" s="1"/>
  <c r="O123" i="3" a="1"/>
  <c r="O123" i="3" s="1"/>
  <c r="J123" i="3" a="1"/>
  <c r="J123" i="3" s="1"/>
  <c r="E123" i="3" a="1"/>
  <c r="E123" i="3" s="1"/>
  <c r="O122" i="3" a="1"/>
  <c r="O122" i="3" s="1"/>
  <c r="J122" i="3" a="1"/>
  <c r="J122" i="3" s="1"/>
  <c r="E122" i="3" a="1"/>
  <c r="E122" i="3" s="1"/>
  <c r="P121" i="3" a="1"/>
  <c r="P121" i="3" s="1"/>
  <c r="G121" i="3" a="1"/>
  <c r="G121" i="3" s="1"/>
  <c r="N120" i="3" a="1"/>
  <c r="N120" i="3" s="1"/>
  <c r="E120" i="3" a="1"/>
  <c r="E120" i="3" s="1"/>
  <c r="P119" i="3" a="1"/>
  <c r="P119" i="3" s="1"/>
  <c r="G119" i="3" a="1"/>
  <c r="G119" i="3" s="1"/>
  <c r="N118" i="3" a="1"/>
  <c r="N118" i="3" s="1"/>
  <c r="E118" i="3" a="1"/>
  <c r="E118" i="3" s="1"/>
  <c r="P117" i="3" a="1"/>
  <c r="P117" i="3" s="1"/>
  <c r="G117" i="3" a="1"/>
  <c r="G117" i="3" s="1"/>
  <c r="N116" i="3" a="1"/>
  <c r="N116" i="3" s="1"/>
  <c r="N127" i="3" a="1"/>
  <c r="N127" i="3" s="1"/>
  <c r="C127" i="3" a="1"/>
  <c r="C127" i="3" s="1"/>
  <c r="I126" i="3" a="1"/>
  <c r="I126" i="3" s="1"/>
  <c r="G125" i="3" a="1"/>
  <c r="G125" i="3" s="1"/>
  <c r="A125" i="3" a="1"/>
  <c r="A125" i="3" s="1"/>
  <c r="K124" i="3" a="1"/>
  <c r="K124" i="3" s="1"/>
  <c r="E124" i="3" a="1"/>
  <c r="E124" i="3" s="1"/>
  <c r="D123" i="3" a="1"/>
  <c r="D123" i="3" s="1"/>
  <c r="D122" i="3" a="1"/>
  <c r="D122" i="3" s="1"/>
  <c r="K121" i="3" a="1"/>
  <c r="K121" i="3" s="1"/>
  <c r="B121" i="3" a="1"/>
  <c r="B121" i="3" s="1"/>
  <c r="I120" i="3" a="1"/>
  <c r="I120" i="3" s="1"/>
  <c r="D120" i="3" a="1"/>
  <c r="D120" i="3" s="1"/>
  <c r="K119" i="3" a="1"/>
  <c r="K119" i="3" s="1"/>
  <c r="B119" i="3" a="1"/>
  <c r="B119" i="3" s="1"/>
  <c r="I118" i="3" a="1"/>
  <c r="I118" i="3" s="1"/>
  <c r="D118" i="3" a="1"/>
  <c r="D118" i="3" s="1"/>
  <c r="K117" i="3" a="1"/>
  <c r="K117" i="3" s="1"/>
  <c r="B117" i="3" a="1"/>
  <c r="B117" i="3" s="1"/>
  <c r="I116" i="3" a="1"/>
  <c r="I116" i="3" s="1"/>
  <c r="E116" i="3" a="1"/>
  <c r="E116" i="3" s="1"/>
  <c r="A116" i="3" a="1"/>
  <c r="A116" i="3" s="1"/>
  <c r="M115" i="3" a="1"/>
  <c r="M115" i="3" s="1"/>
  <c r="I115" i="3" a="1"/>
  <c r="I115" i="3" s="1"/>
  <c r="E115" i="3" a="1"/>
  <c r="E115" i="3" s="1"/>
  <c r="A115" i="3" a="1"/>
  <c r="A115" i="3" s="1"/>
  <c r="M114" i="3" a="1"/>
  <c r="M114" i="3" s="1"/>
  <c r="I114" i="3" a="1"/>
  <c r="I114" i="3" s="1"/>
  <c r="E114" i="3" a="1"/>
  <c r="E114" i="3" s="1"/>
  <c r="A114" i="3" a="1"/>
  <c r="A114" i="3" s="1"/>
  <c r="M113" i="3" a="1"/>
  <c r="M113" i="3" s="1"/>
  <c r="I113" i="3" a="1"/>
  <c r="I113" i="3" s="1"/>
  <c r="E113" i="3" a="1"/>
  <c r="E113" i="3" s="1"/>
  <c r="A113" i="3" a="1"/>
  <c r="A113" i="3" s="1"/>
  <c r="M112" i="3" a="1"/>
  <c r="M112" i="3" s="1"/>
  <c r="I112" i="3" a="1"/>
  <c r="I112" i="3" s="1"/>
  <c r="M128" i="3" a="1"/>
  <c r="M128" i="3" s="1"/>
  <c r="M127" i="3" a="1"/>
  <c r="M127" i="3" s="1"/>
  <c r="B127" i="3" a="1"/>
  <c r="B127" i="3" s="1"/>
  <c r="G126" i="3" a="1"/>
  <c r="G126" i="3" s="1"/>
  <c r="N125" i="3" a="1"/>
  <c r="N125" i="3" s="1"/>
  <c r="F125" i="3" a="1"/>
  <c r="F125" i="3" s="1"/>
  <c r="D124" i="3" a="1"/>
  <c r="D124" i="3" s="1"/>
  <c r="N123" i="3" a="1"/>
  <c r="N123" i="3" s="1"/>
  <c r="I123" i="3" a="1"/>
  <c r="I123" i="3" s="1"/>
  <c r="C123" i="3" a="1"/>
  <c r="C123" i="3" s="1"/>
  <c r="N122" i="3" a="1"/>
  <c r="N122" i="3" s="1"/>
  <c r="I122" i="3" a="1"/>
  <c r="I122" i="3" s="1"/>
  <c r="O121" i="3" a="1"/>
  <c r="O121" i="3" s="1"/>
  <c r="F121" i="3" a="1"/>
  <c r="F121" i="3" s="1"/>
  <c r="M120" i="3" a="1"/>
  <c r="M120" i="3" s="1"/>
  <c r="H120" i="3" a="1"/>
  <c r="H120" i="3" s="1"/>
  <c r="O119" i="3" a="1"/>
  <c r="O119" i="3" s="1"/>
  <c r="F119" i="3" a="1"/>
  <c r="F119" i="3" s="1"/>
  <c r="M118" i="3" a="1"/>
  <c r="M118" i="3" s="1"/>
  <c r="H118" i="3" a="1"/>
  <c r="H118" i="3" s="1"/>
  <c r="O117" i="3" a="1"/>
  <c r="O117" i="3" s="1"/>
  <c r="F117" i="3" a="1"/>
  <c r="F117" i="3" s="1"/>
  <c r="M116" i="3" a="1"/>
  <c r="M116" i="3" s="1"/>
  <c r="K128" i="3" a="1"/>
  <c r="K128" i="3" s="1"/>
  <c r="K127" i="3" a="1"/>
  <c r="K127" i="3" s="1"/>
  <c r="A127" i="3" a="1"/>
  <c r="A127" i="3" s="1"/>
  <c r="F126" i="3" a="1"/>
  <c r="F126" i="3" s="1"/>
  <c r="M125" i="3" a="1"/>
  <c r="M125" i="3" s="1"/>
  <c r="P124" i="3" a="1"/>
  <c r="P124" i="3" s="1"/>
  <c r="C124" i="3" a="1"/>
  <c r="C124" i="3" s="1"/>
  <c r="H123" i="3" a="1"/>
  <c r="H123" i="3" s="1"/>
  <c r="H122" i="3" a="1"/>
  <c r="H122" i="3" s="1"/>
  <c r="C122" i="3" a="1"/>
  <c r="C122" i="3" s="1"/>
  <c r="J121" i="3" a="1"/>
  <c r="J121" i="3" s="1"/>
  <c r="A121" i="3" a="1"/>
  <c r="A121" i="3" s="1"/>
  <c r="L120" i="3" a="1"/>
  <c r="L120" i="3" s="1"/>
  <c r="C120" i="3" a="1"/>
  <c r="C120" i="3" s="1"/>
  <c r="J119" i="3" a="1"/>
  <c r="J119" i="3" s="1"/>
  <c r="A119" i="3" a="1"/>
  <c r="A119" i="3" s="1"/>
  <c r="L118" i="3" a="1"/>
  <c r="L118" i="3" s="1"/>
  <c r="C118" i="3" a="1"/>
  <c r="C118" i="3" s="1"/>
  <c r="J117" i="3" a="1"/>
  <c r="J117" i="3" s="1"/>
  <c r="A117" i="3" a="1"/>
  <c r="A117" i="3" s="1"/>
  <c r="L116" i="3" a="1"/>
  <c r="L116" i="3" s="1"/>
  <c r="H116" i="3" a="1"/>
  <c r="H116" i="3" s="1"/>
  <c r="D116" i="3" a="1"/>
  <c r="D116" i="3" s="1"/>
  <c r="P115" i="3" a="1"/>
  <c r="P115" i="3" s="1"/>
  <c r="L115" i="3" a="1"/>
  <c r="L115" i="3" s="1"/>
  <c r="H115" i="3" a="1"/>
  <c r="H115" i="3" s="1"/>
  <c r="D115" i="3" a="1"/>
  <c r="D115" i="3" s="1"/>
  <c r="G128" i="3" a="1"/>
  <c r="G128" i="3" s="1"/>
  <c r="J127" i="3" a="1"/>
  <c r="J127" i="3" s="1"/>
  <c r="O126" i="3" a="1"/>
  <c r="O126" i="3" s="1"/>
  <c r="E126" i="3" a="1"/>
  <c r="E126" i="3" s="1"/>
  <c r="L125" i="3" a="1"/>
  <c r="L125" i="3" s="1"/>
  <c r="E125" i="3" a="1"/>
  <c r="E125" i="3" s="1"/>
  <c r="O124" i="3" a="1"/>
  <c r="O124" i="3" s="1"/>
  <c r="M123" i="3" a="1"/>
  <c r="M123" i="3" s="1"/>
  <c r="G123" i="3" a="1"/>
  <c r="G123" i="3" s="1"/>
  <c r="B123" i="3" a="1"/>
  <c r="B123" i="3" s="1"/>
  <c r="M122" i="3" a="1"/>
  <c r="M122" i="3" s="1"/>
  <c r="G122" i="3" a="1"/>
  <c r="G122" i="3" s="1"/>
  <c r="N121" i="3" a="1"/>
  <c r="N121" i="3" s="1"/>
  <c r="E121" i="3" a="1"/>
  <c r="E121" i="3" s="1"/>
  <c r="P120" i="3" a="1"/>
  <c r="P120" i="3" s="1"/>
  <c r="G120" i="3" a="1"/>
  <c r="G120" i="3" s="1"/>
  <c r="N119" i="3" a="1"/>
  <c r="N119" i="3" s="1"/>
  <c r="E119" i="3" a="1"/>
  <c r="E119" i="3" s="1"/>
  <c r="P118" i="3" a="1"/>
  <c r="P118" i="3" s="1"/>
  <c r="G118" i="3" a="1"/>
  <c r="G118" i="3" s="1"/>
  <c r="N117" i="3" a="1"/>
  <c r="N117" i="3" s="1"/>
  <c r="E117" i="3" a="1"/>
  <c r="E117" i="3" s="1"/>
  <c r="P116" i="3" a="1"/>
  <c r="P116" i="3" s="1"/>
  <c r="F128" i="3" a="1"/>
  <c r="F128" i="3" s="1"/>
  <c r="I127" i="3" a="1"/>
  <c r="I127" i="3" s="1"/>
  <c r="N126" i="3" a="1"/>
  <c r="N126" i="3" s="1"/>
  <c r="C126" i="3" a="1"/>
  <c r="C126" i="3" s="1"/>
  <c r="N124" i="3" a="1"/>
  <c r="N124" i="3" s="1"/>
  <c r="H124" i="3" a="1"/>
  <c r="H124" i="3" s="1"/>
  <c r="B124" i="3" a="1"/>
  <c r="B124" i="3" s="1"/>
  <c r="L123" i="3" a="1"/>
  <c r="L123" i="3" s="1"/>
  <c r="L122" i="3" a="1"/>
  <c r="L122" i="3" s="1"/>
  <c r="B122" i="3" a="1"/>
  <c r="B122" i="3" s="1"/>
  <c r="I121" i="3" a="1"/>
  <c r="I121" i="3" s="1"/>
  <c r="D121" i="3" a="1"/>
  <c r="D121" i="3" s="1"/>
  <c r="K120" i="3" a="1"/>
  <c r="K120" i="3" s="1"/>
  <c r="B120" i="3" a="1"/>
  <c r="B120" i="3" s="1"/>
  <c r="I119" i="3" a="1"/>
  <c r="I119" i="3" s="1"/>
  <c r="D119" i="3" a="1"/>
  <c r="D119" i="3" s="1"/>
  <c r="K118" i="3" a="1"/>
  <c r="K118" i="3" s="1"/>
  <c r="B118" i="3" a="1"/>
  <c r="B118" i="3" s="1"/>
  <c r="I117" i="3" a="1"/>
  <c r="I117" i="3" s="1"/>
  <c r="D117" i="3" a="1"/>
  <c r="D117" i="3" s="1"/>
  <c r="K116" i="3" a="1"/>
  <c r="K116" i="3" s="1"/>
  <c r="G116" i="3" a="1"/>
  <c r="G116" i="3" s="1"/>
  <c r="C116" i="3" a="1"/>
  <c r="C116" i="3" s="1"/>
  <c r="O115" i="3" a="1"/>
  <c r="O115" i="3" s="1"/>
  <c r="K115" i="3" a="1"/>
  <c r="K115" i="3" s="1"/>
  <c r="G115" i="3" a="1"/>
  <c r="G115" i="3" s="1"/>
  <c r="C115" i="3" a="1"/>
  <c r="C115" i="3" s="1"/>
  <c r="O114" i="3" a="1"/>
  <c r="O114" i="3" s="1"/>
  <c r="C128" i="3" a="1"/>
  <c r="C128" i="3" s="1"/>
  <c r="G127" i="3" a="1"/>
  <c r="G127" i="3" s="1"/>
  <c r="M126" i="3" a="1"/>
  <c r="M126" i="3" s="1"/>
  <c r="B126" i="3" a="1"/>
  <c r="B126" i="3" s="1"/>
  <c r="J125" i="3" a="1"/>
  <c r="J125" i="3" s="1"/>
  <c r="D125" i="3" a="1"/>
  <c r="D125" i="3" s="1"/>
  <c r="M124" i="3" a="1"/>
  <c r="M124" i="3" s="1"/>
  <c r="G124" i="3" a="1"/>
  <c r="G124" i="3" s="1"/>
  <c r="K123" i="3" a="1"/>
  <c r="K123" i="3" s="1"/>
  <c r="F123" i="3" a="1"/>
  <c r="F123" i="3" s="1"/>
  <c r="A123" i="3" a="1"/>
  <c r="A123" i="3" s="1"/>
  <c r="K122" i="3" a="1"/>
  <c r="K122" i="3" s="1"/>
  <c r="F122" i="3" a="1"/>
  <c r="F122" i="3" s="1"/>
  <c r="M121" i="3" a="1"/>
  <c r="M121" i="3" s="1"/>
  <c r="H121" i="3" a="1"/>
  <c r="H121" i="3" s="1"/>
  <c r="O120" i="3" a="1"/>
  <c r="O120" i="3" s="1"/>
  <c r="F120" i="3" a="1"/>
  <c r="F120" i="3" s="1"/>
  <c r="M119" i="3" a="1"/>
  <c r="M119" i="3" s="1"/>
  <c r="H119" i="3" a="1"/>
  <c r="H119" i="3" s="1"/>
  <c r="O118" i="3" a="1"/>
  <c r="O118" i="3" s="1"/>
  <c r="F118" i="3" a="1"/>
  <c r="F118" i="3" s="1"/>
  <c r="M117" i="3" a="1"/>
  <c r="M117" i="3" s="1"/>
  <c r="H117" i="3" a="1"/>
  <c r="H117" i="3" s="1"/>
  <c r="O116" i="3" a="1"/>
  <c r="O116" i="3" s="1"/>
  <c r="P114" i="3" a="1"/>
  <c r="P114" i="3" s="1"/>
  <c r="O113" i="3" a="1"/>
  <c r="O113" i="3" s="1"/>
  <c r="O112" i="3" a="1"/>
  <c r="O112" i="3" s="1"/>
  <c r="A112" i="3" a="1"/>
  <c r="A112" i="3" s="1"/>
  <c r="G111" i="3" a="1"/>
  <c r="G111" i="3" s="1"/>
  <c r="O110" i="3" a="1"/>
  <c r="O110" i="3" s="1"/>
  <c r="G110" i="3" a="1"/>
  <c r="G110" i="3" s="1"/>
  <c r="O109" i="3" a="1"/>
  <c r="O109" i="3" s="1"/>
  <c r="G109" i="3" a="1"/>
  <c r="G109" i="3" s="1"/>
  <c r="A109" i="3" a="1"/>
  <c r="A109" i="3" s="1"/>
  <c r="D108" i="3" a="1"/>
  <c r="D108" i="3" s="1"/>
  <c r="N107" i="3" a="1"/>
  <c r="N107" i="3" s="1"/>
  <c r="G107" i="3" a="1"/>
  <c r="G107" i="3" s="1"/>
  <c r="A107" i="3" a="1"/>
  <c r="A107" i="3" s="1"/>
  <c r="D106" i="3" a="1"/>
  <c r="D106" i="3" s="1"/>
  <c r="N105" i="3" a="1"/>
  <c r="N105" i="3" s="1"/>
  <c r="G105" i="3" a="1"/>
  <c r="G105" i="3" s="1"/>
  <c r="A105" i="3" a="1"/>
  <c r="A105" i="3" s="1"/>
  <c r="D104" i="3" a="1"/>
  <c r="D104" i="3" s="1"/>
  <c r="N103" i="3" a="1"/>
  <c r="N103" i="3" s="1"/>
  <c r="L114" i="3" a="1"/>
  <c r="L114" i="3" s="1"/>
  <c r="L113" i="3" a="1"/>
  <c r="L113" i="3" s="1"/>
  <c r="L112" i="3" a="1"/>
  <c r="L112" i="3" s="1"/>
  <c r="P111" i="3" a="1"/>
  <c r="P111" i="3" s="1"/>
  <c r="F111" i="3" a="1"/>
  <c r="F111" i="3" s="1"/>
  <c r="N110" i="3" a="1"/>
  <c r="N110" i="3" s="1"/>
  <c r="F110" i="3" a="1"/>
  <c r="F110" i="3" s="1"/>
  <c r="N109" i="3" a="1"/>
  <c r="N109" i="3" s="1"/>
  <c r="P108" i="3" a="1"/>
  <c r="P108" i="3" s="1"/>
  <c r="J108" i="3" a="1"/>
  <c r="J108" i="3" s="1"/>
  <c r="C108" i="3" a="1"/>
  <c r="C108" i="3" s="1"/>
  <c r="M107" i="3" a="1"/>
  <c r="M107" i="3" s="1"/>
  <c r="P106" i="3" a="1"/>
  <c r="P106" i="3" s="1"/>
  <c r="J106" i="3" a="1"/>
  <c r="J106" i="3" s="1"/>
  <c r="C106" i="3" a="1"/>
  <c r="C106" i="3" s="1"/>
  <c r="M105" i="3" a="1"/>
  <c r="M105" i="3" s="1"/>
  <c r="P104" i="3" a="1"/>
  <c r="P104" i="3" s="1"/>
  <c r="J104" i="3" a="1"/>
  <c r="J104" i="3" s="1"/>
  <c r="C104" i="3" a="1"/>
  <c r="C104" i="3" s="1"/>
  <c r="M103" i="3" a="1"/>
  <c r="M103" i="3" s="1"/>
  <c r="I103" i="3" a="1"/>
  <c r="I103" i="3" s="1"/>
  <c r="E103" i="3" a="1"/>
  <c r="E103" i="3" s="1"/>
  <c r="A103" i="3" a="1"/>
  <c r="A103" i="3" s="1"/>
  <c r="M102" i="3" a="1"/>
  <c r="M102" i="3" s="1"/>
  <c r="I102" i="3" a="1"/>
  <c r="I102" i="3" s="1"/>
  <c r="E102" i="3" a="1"/>
  <c r="E102" i="3" s="1"/>
  <c r="A102" i="3" a="1"/>
  <c r="A102" i="3" s="1"/>
  <c r="M101" i="3" a="1"/>
  <c r="M101" i="3" s="1"/>
  <c r="I101" i="3" a="1"/>
  <c r="I101" i="3" s="1"/>
  <c r="E101" i="3" a="1"/>
  <c r="E101" i="3" s="1"/>
  <c r="A101" i="3" a="1"/>
  <c r="A101" i="3" s="1"/>
  <c r="M100" i="3" a="1"/>
  <c r="M100" i="3" s="1"/>
  <c r="I100" i="3" a="1"/>
  <c r="I100" i="3" s="1"/>
  <c r="E100" i="3" a="1"/>
  <c r="E100" i="3" s="1"/>
  <c r="A100" i="3" a="1"/>
  <c r="A100" i="3" s="1"/>
  <c r="M99" i="3" a="1"/>
  <c r="M99" i="3" s="1"/>
  <c r="I99" i="3" a="1"/>
  <c r="I99" i="3" s="1"/>
  <c r="K114" i="3" a="1"/>
  <c r="K114" i="3" s="1"/>
  <c r="K113" i="3" a="1"/>
  <c r="K113" i="3" s="1"/>
  <c r="K112" i="3" a="1"/>
  <c r="K112" i="3" s="1"/>
  <c r="O111" i="3" a="1"/>
  <c r="O111" i="3" s="1"/>
  <c r="E111" i="3" a="1"/>
  <c r="E111" i="3" s="1"/>
  <c r="M110" i="3" a="1"/>
  <c r="M110" i="3" s="1"/>
  <c r="E110" i="3" a="1"/>
  <c r="E110" i="3" s="1"/>
  <c r="M109" i="3" a="1"/>
  <c r="M109" i="3" s="1"/>
  <c r="F109" i="3" a="1"/>
  <c r="F109" i="3" s="1"/>
  <c r="O108" i="3" a="1"/>
  <c r="O108" i="3" s="1"/>
  <c r="I108" i="3" a="1"/>
  <c r="I108" i="3" s="1"/>
  <c r="L107" i="3" a="1"/>
  <c r="L107" i="3" s="1"/>
  <c r="F107" i="3" a="1"/>
  <c r="F107" i="3" s="1"/>
  <c r="O106" i="3" a="1"/>
  <c r="O106" i="3" s="1"/>
  <c r="I106" i="3" a="1"/>
  <c r="I106" i="3" s="1"/>
  <c r="L105" i="3" a="1"/>
  <c r="L105" i="3" s="1"/>
  <c r="F105" i="3" a="1"/>
  <c r="F105" i="3" s="1"/>
  <c r="O104" i="3" a="1"/>
  <c r="O104" i="3" s="1"/>
  <c r="I104" i="3" a="1"/>
  <c r="I104" i="3" s="1"/>
  <c r="H114" i="3" a="1"/>
  <c r="H114" i="3" s="1"/>
  <c r="H113" i="3" a="1"/>
  <c r="H113" i="3" s="1"/>
  <c r="H112" i="3" a="1"/>
  <c r="H112" i="3" s="1"/>
  <c r="M111" i="3" a="1"/>
  <c r="M111" i="3" s="1"/>
  <c r="D111" i="3" a="1"/>
  <c r="D111" i="3" s="1"/>
  <c r="L110" i="3" a="1"/>
  <c r="L110" i="3" s="1"/>
  <c r="D110" i="3" a="1"/>
  <c r="D110" i="3" s="1"/>
  <c r="L109" i="3" a="1"/>
  <c r="L109" i="3" s="1"/>
  <c r="E109" i="3" a="1"/>
  <c r="E109" i="3" s="1"/>
  <c r="H108" i="3" a="1"/>
  <c r="H108" i="3" s="1"/>
  <c r="B108" i="3" a="1"/>
  <c r="B108" i="3" s="1"/>
  <c r="K107" i="3" a="1"/>
  <c r="K107" i="3" s="1"/>
  <c r="E107" i="3" a="1"/>
  <c r="E107" i="3" s="1"/>
  <c r="H106" i="3" a="1"/>
  <c r="H106" i="3" s="1"/>
  <c r="B106" i="3" a="1"/>
  <c r="B106" i="3" s="1"/>
  <c r="K105" i="3" a="1"/>
  <c r="K105" i="3" s="1"/>
  <c r="E105" i="3" a="1"/>
  <c r="E105" i="3" s="1"/>
  <c r="H104" i="3" a="1"/>
  <c r="H104" i="3" s="1"/>
  <c r="B104" i="3" a="1"/>
  <c r="B104" i="3" s="1"/>
  <c r="L103" i="3" a="1"/>
  <c r="L103" i="3" s="1"/>
  <c r="H103" i="3" a="1"/>
  <c r="H103" i="3" s="1"/>
  <c r="D103" i="3" a="1"/>
  <c r="D103" i="3" s="1"/>
  <c r="P102" i="3" a="1"/>
  <c r="P102" i="3" s="1"/>
  <c r="L102" i="3" a="1"/>
  <c r="L102" i="3" s="1"/>
  <c r="H102" i="3" a="1"/>
  <c r="H102" i="3" s="1"/>
  <c r="D102" i="3" a="1"/>
  <c r="D102" i="3" s="1"/>
  <c r="P101" i="3" a="1"/>
  <c r="P101" i="3" s="1"/>
  <c r="L101" i="3" a="1"/>
  <c r="L101" i="3" s="1"/>
  <c r="G114" i="3" a="1"/>
  <c r="G114" i="3" s="1"/>
  <c r="G113" i="3" a="1"/>
  <c r="G113" i="3" s="1"/>
  <c r="G112" i="3" a="1"/>
  <c r="G112" i="3" s="1"/>
  <c r="L111" i="3" a="1"/>
  <c r="L111" i="3" s="1"/>
  <c r="C111" i="3" a="1"/>
  <c r="C111" i="3" s="1"/>
  <c r="K110" i="3" a="1"/>
  <c r="K110" i="3" s="1"/>
  <c r="C110" i="3" a="1"/>
  <c r="C110" i="3" s="1"/>
  <c r="K109" i="3" a="1"/>
  <c r="K109" i="3" s="1"/>
  <c r="D109" i="3" a="1"/>
  <c r="D109" i="3" s="1"/>
  <c r="N108" i="3" a="1"/>
  <c r="N108" i="3" s="1"/>
  <c r="G108" i="3" a="1"/>
  <c r="G108" i="3" s="1"/>
  <c r="A108" i="3" a="1"/>
  <c r="A108" i="3" s="1"/>
  <c r="D107" i="3" a="1"/>
  <c r="D107" i="3" s="1"/>
  <c r="N106" i="3" a="1"/>
  <c r="N106" i="3" s="1"/>
  <c r="G106" i="3" a="1"/>
  <c r="G106" i="3" s="1"/>
  <c r="A106" i="3" a="1"/>
  <c r="A106" i="3" s="1"/>
  <c r="D105" i="3" a="1"/>
  <c r="D105" i="3" s="1"/>
  <c r="N104" i="3" a="1"/>
  <c r="N104" i="3" s="1"/>
  <c r="G104" i="3" a="1"/>
  <c r="G104" i="3" s="1"/>
  <c r="A104" i="3" a="1"/>
  <c r="A104" i="3" s="1"/>
  <c r="D114" i="3" a="1"/>
  <c r="D114" i="3" s="1"/>
  <c r="D113" i="3" a="1"/>
  <c r="D113" i="3" s="1"/>
  <c r="E112" i="3" a="1"/>
  <c r="E112" i="3" s="1"/>
  <c r="K111" i="3" a="1"/>
  <c r="K111" i="3" s="1"/>
  <c r="B111" i="3" a="1"/>
  <c r="B111" i="3" s="1"/>
  <c r="J110" i="3" a="1"/>
  <c r="J110" i="3" s="1"/>
  <c r="B110" i="3" a="1"/>
  <c r="B110" i="3" s="1"/>
  <c r="J109" i="3" a="1"/>
  <c r="J109" i="3" s="1"/>
  <c r="C109" i="3" a="1"/>
  <c r="C109" i="3" s="1"/>
  <c r="M108" i="3" a="1"/>
  <c r="M108" i="3" s="1"/>
  <c r="P107" i="3" a="1"/>
  <c r="P107" i="3" s="1"/>
  <c r="J107" i="3" a="1"/>
  <c r="J107" i="3" s="1"/>
  <c r="C107" i="3" a="1"/>
  <c r="C107" i="3" s="1"/>
  <c r="M106" i="3" a="1"/>
  <c r="M106" i="3" s="1"/>
  <c r="P105" i="3" a="1"/>
  <c r="P105" i="3" s="1"/>
  <c r="J105" i="3" a="1"/>
  <c r="J105" i="3" s="1"/>
  <c r="C105" i="3" a="1"/>
  <c r="C105" i="3" s="1"/>
  <c r="M104" i="3" a="1"/>
  <c r="M104" i="3" s="1"/>
  <c r="P103" i="3" a="1"/>
  <c r="P103" i="3" s="1"/>
  <c r="K103" i="3" a="1"/>
  <c r="K103" i="3" s="1"/>
  <c r="G103" i="3" a="1"/>
  <c r="G103" i="3" s="1"/>
  <c r="C103" i="3" a="1"/>
  <c r="C103" i="3" s="1"/>
  <c r="O102" i="3" a="1"/>
  <c r="O102" i="3" s="1"/>
  <c r="K102" i="3" a="1"/>
  <c r="K102" i="3" s="1"/>
  <c r="G102" i="3" a="1"/>
  <c r="G102" i="3" s="1"/>
  <c r="C102" i="3" a="1"/>
  <c r="C102" i="3" s="1"/>
  <c r="O101" i="3" a="1"/>
  <c r="O101" i="3" s="1"/>
  <c r="K101" i="3" a="1"/>
  <c r="K101" i="3" s="1"/>
  <c r="G101" i="3" a="1"/>
  <c r="G101" i="3" s="1"/>
  <c r="C101" i="3" a="1"/>
  <c r="C101" i="3" s="1"/>
  <c r="O100" i="3" a="1"/>
  <c r="O100" i="3" s="1"/>
  <c r="K100" i="3" a="1"/>
  <c r="K100" i="3" s="1"/>
  <c r="G100" i="3" a="1"/>
  <c r="G100" i="3" s="1"/>
  <c r="C100" i="3" a="1"/>
  <c r="C100" i="3" s="1"/>
  <c r="C114" i="3" a="1"/>
  <c r="C114" i="3" s="1"/>
  <c r="C113" i="3" a="1"/>
  <c r="C113" i="3" s="1"/>
  <c r="D112" i="3" a="1"/>
  <c r="D112" i="3" s="1"/>
  <c r="I111" i="3" a="1"/>
  <c r="I111" i="3" s="1"/>
  <c r="A111" i="3" a="1"/>
  <c r="A111" i="3" s="1"/>
  <c r="I110" i="3" a="1"/>
  <c r="I110" i="3" s="1"/>
  <c r="A110" i="3" a="1"/>
  <c r="A110" i="3" s="1"/>
  <c r="I109" i="3" a="1"/>
  <c r="I109" i="3" s="1"/>
  <c r="L108" i="3" a="1"/>
  <c r="L108" i="3" s="1"/>
  <c r="F108" i="3" a="1"/>
  <c r="F108" i="3" s="1"/>
  <c r="O107" i="3" a="1"/>
  <c r="O107" i="3" s="1"/>
  <c r="I107" i="3" a="1"/>
  <c r="I107" i="3" s="1"/>
  <c r="L106" i="3" a="1"/>
  <c r="L106" i="3" s="1"/>
  <c r="F106" i="3" a="1"/>
  <c r="F106" i="3" s="1"/>
  <c r="O105" i="3" a="1"/>
  <c r="O105" i="3" s="1"/>
  <c r="I105" i="3" a="1"/>
  <c r="I105" i="3" s="1"/>
  <c r="L104" i="3" a="1"/>
  <c r="L104" i="3" s="1"/>
  <c r="F104" i="3" a="1"/>
  <c r="F104" i="3" s="1"/>
  <c r="O103" i="3" a="1"/>
  <c r="O103" i="3" s="1"/>
  <c r="P113" i="3" a="1"/>
  <c r="P113" i="3" s="1"/>
  <c r="P112" i="3" a="1"/>
  <c r="P112" i="3" s="1"/>
  <c r="C112" i="3" a="1"/>
  <c r="C112" i="3" s="1"/>
  <c r="H111" i="3" a="1"/>
  <c r="H111" i="3" s="1"/>
  <c r="P110" i="3" a="1"/>
  <c r="P110" i="3" s="1"/>
  <c r="H110" i="3" a="1"/>
  <c r="H110" i="3" s="1"/>
  <c r="P109" i="3" a="1"/>
  <c r="P109" i="3" s="1"/>
  <c r="H109" i="3" a="1"/>
  <c r="H109" i="3" s="1"/>
  <c r="B109" i="3" a="1"/>
  <c r="B109" i="3" s="1"/>
  <c r="K108" i="3" a="1"/>
  <c r="K108" i="3" s="1"/>
  <c r="E108" i="3" a="1"/>
  <c r="E108" i="3" s="1"/>
  <c r="H107" i="3" a="1"/>
  <c r="H107" i="3" s="1"/>
  <c r="B107" i="3" a="1"/>
  <c r="B107" i="3" s="1"/>
  <c r="K106" i="3" a="1"/>
  <c r="K106" i="3" s="1"/>
  <c r="E106" i="3" a="1"/>
  <c r="E106" i="3" s="1"/>
  <c r="H105" i="3" a="1"/>
  <c r="H105" i="3" s="1"/>
  <c r="B105" i="3" a="1"/>
  <c r="B105" i="3" s="1"/>
  <c r="K104" i="3" a="1"/>
  <c r="K104" i="3" s="1"/>
  <c r="E104" i="3" a="1"/>
  <c r="E104" i="3" s="1"/>
  <c r="J103" i="3" a="1"/>
  <c r="J103" i="3" s="1"/>
  <c r="F103" i="3" a="1"/>
  <c r="F103" i="3" s="1"/>
  <c r="B103" i="3" a="1"/>
  <c r="B103" i="3" s="1"/>
  <c r="N102" i="3" a="1"/>
  <c r="N102" i="3" s="1"/>
  <c r="J102" i="3" a="1"/>
  <c r="J102" i="3" s="1"/>
  <c r="F102" i="3" a="1"/>
  <c r="F102" i="3" s="1"/>
  <c r="B102" i="3" a="1"/>
  <c r="B102" i="3" s="1"/>
  <c r="N101" i="3" a="1"/>
  <c r="N101" i="3" s="1"/>
  <c r="J101" i="3" a="1"/>
  <c r="J101" i="3" s="1"/>
  <c r="F101" i="3" a="1"/>
  <c r="F101" i="3" s="1"/>
  <c r="B101" i="3" a="1"/>
  <c r="B101" i="3" s="1"/>
  <c r="H101" i="3" a="1"/>
  <c r="H101" i="3" s="1"/>
  <c r="D100" i="3" a="1"/>
  <c r="D100" i="3" s="1"/>
  <c r="H99" i="3" a="1"/>
  <c r="H99" i="3" s="1"/>
  <c r="P98" i="3" a="1"/>
  <c r="P98" i="3" s="1"/>
  <c r="H98" i="3" a="1"/>
  <c r="H98" i="3" s="1"/>
  <c r="P97" i="3" a="1"/>
  <c r="P97" i="3" s="1"/>
  <c r="H97" i="3" a="1"/>
  <c r="H97" i="3" s="1"/>
  <c r="P96" i="3" a="1"/>
  <c r="P96" i="3" s="1"/>
  <c r="H96" i="3" a="1"/>
  <c r="H96" i="3" s="1"/>
  <c r="P95" i="3" a="1"/>
  <c r="P95" i="3" s="1"/>
  <c r="H95" i="3" a="1"/>
  <c r="H95" i="3" s="1"/>
  <c r="P94" i="3" a="1"/>
  <c r="P94" i="3" s="1"/>
  <c r="H94" i="3" a="1"/>
  <c r="H94" i="3" s="1"/>
  <c r="P93" i="3" a="1"/>
  <c r="P93" i="3" s="1"/>
  <c r="H93" i="3" a="1"/>
  <c r="H93" i="3" s="1"/>
  <c r="P92" i="3" a="1"/>
  <c r="P92" i="3" s="1"/>
  <c r="H92" i="3" a="1"/>
  <c r="H92" i="3" s="1"/>
  <c r="P91" i="3" a="1"/>
  <c r="P91" i="3" s="1"/>
  <c r="H91" i="3" a="1"/>
  <c r="H91" i="3" s="1"/>
  <c r="P90" i="3" a="1"/>
  <c r="P90" i="3" s="1"/>
  <c r="H90" i="3" a="1"/>
  <c r="H90" i="3" s="1"/>
  <c r="P89" i="3" a="1"/>
  <c r="P89" i="3" s="1"/>
  <c r="J89" i="3" a="1"/>
  <c r="J89" i="3" s="1"/>
  <c r="C89" i="3" a="1"/>
  <c r="C89" i="3" s="1"/>
  <c r="M88" i="3" a="1"/>
  <c r="M88" i="3" s="1"/>
  <c r="D101" i="3" a="1"/>
  <c r="D101" i="3" s="1"/>
  <c r="B100" i="3" a="1"/>
  <c r="B100" i="3" s="1"/>
  <c r="G99" i="3" a="1"/>
  <c r="G99" i="3" s="1"/>
  <c r="O98" i="3" a="1"/>
  <c r="O98" i="3" s="1"/>
  <c r="G98" i="3" a="1"/>
  <c r="G98" i="3" s="1"/>
  <c r="O97" i="3" a="1"/>
  <c r="O97" i="3" s="1"/>
  <c r="G97" i="3" a="1"/>
  <c r="G97" i="3" s="1"/>
  <c r="O96" i="3" a="1"/>
  <c r="O96" i="3" s="1"/>
  <c r="G96" i="3" a="1"/>
  <c r="G96" i="3" s="1"/>
  <c r="O95" i="3" a="1"/>
  <c r="O95" i="3" s="1"/>
  <c r="G95" i="3" a="1"/>
  <c r="G95" i="3" s="1"/>
  <c r="O94" i="3" a="1"/>
  <c r="O94" i="3" s="1"/>
  <c r="G94" i="3" a="1"/>
  <c r="G94" i="3" s="1"/>
  <c r="O93" i="3" a="1"/>
  <c r="O93" i="3" s="1"/>
  <c r="G93" i="3" a="1"/>
  <c r="G93" i="3" s="1"/>
  <c r="O92" i="3" a="1"/>
  <c r="O92" i="3" s="1"/>
  <c r="G92" i="3" a="1"/>
  <c r="G92" i="3" s="1"/>
  <c r="O91" i="3" a="1"/>
  <c r="O91" i="3" s="1"/>
  <c r="G91" i="3" a="1"/>
  <c r="G91" i="3" s="1"/>
  <c r="O90" i="3" a="1"/>
  <c r="O90" i="3" s="1"/>
  <c r="G90" i="3" a="1"/>
  <c r="G90" i="3" s="1"/>
  <c r="O89" i="3" a="1"/>
  <c r="O89" i="3" s="1"/>
  <c r="I89" i="3" a="1"/>
  <c r="I89" i="3" s="1"/>
  <c r="L88" i="3" a="1"/>
  <c r="L88" i="3" s="1"/>
  <c r="F88" i="3" a="1"/>
  <c r="F88" i="3" s="1"/>
  <c r="P87" i="3" a="1"/>
  <c r="P87" i="3" s="1"/>
  <c r="L87" i="3" a="1"/>
  <c r="L87" i="3" s="1"/>
  <c r="H87" i="3" a="1"/>
  <c r="H87" i="3" s="1"/>
  <c r="D87" i="3" a="1"/>
  <c r="D87" i="3" s="1"/>
  <c r="P86" i="3" a="1"/>
  <c r="P86" i="3" s="1"/>
  <c r="L86" i="3" a="1"/>
  <c r="L86" i="3" s="1"/>
  <c r="H86" i="3" a="1"/>
  <c r="H86" i="3" s="1"/>
  <c r="D86" i="3" a="1"/>
  <c r="D86" i="3" s="1"/>
  <c r="P85" i="3" a="1"/>
  <c r="P85" i="3" s="1"/>
  <c r="L85" i="3" a="1"/>
  <c r="L85" i="3" s="1"/>
  <c r="H85" i="3" a="1"/>
  <c r="H85" i="3" s="1"/>
  <c r="D85" i="3" a="1"/>
  <c r="D85" i="3" s="1"/>
  <c r="P84" i="3" a="1"/>
  <c r="P84" i="3" s="1"/>
  <c r="L84" i="3" a="1"/>
  <c r="L84" i="3" s="1"/>
  <c r="H84" i="3" a="1"/>
  <c r="H84" i="3" s="1"/>
  <c r="D84" i="3" a="1"/>
  <c r="D84" i="3" s="1"/>
  <c r="P83" i="3" a="1"/>
  <c r="P83" i="3" s="1"/>
  <c r="P100" i="3" a="1"/>
  <c r="P100" i="3" s="1"/>
  <c r="P99" i="3" a="1"/>
  <c r="P99" i="3" s="1"/>
  <c r="F99" i="3" a="1"/>
  <c r="F99" i="3" s="1"/>
  <c r="N98" i="3" a="1"/>
  <c r="N98" i="3" s="1"/>
  <c r="F98" i="3" a="1"/>
  <c r="F98" i="3" s="1"/>
  <c r="N97" i="3" a="1"/>
  <c r="N97" i="3" s="1"/>
  <c r="F97" i="3" a="1"/>
  <c r="F97" i="3" s="1"/>
  <c r="N96" i="3" a="1"/>
  <c r="N96" i="3" s="1"/>
  <c r="F96" i="3" a="1"/>
  <c r="F96" i="3" s="1"/>
  <c r="N95" i="3" a="1"/>
  <c r="N95" i="3" s="1"/>
  <c r="F95" i="3" a="1"/>
  <c r="F95" i="3" s="1"/>
  <c r="N94" i="3" a="1"/>
  <c r="N94" i="3" s="1"/>
  <c r="F94" i="3" a="1"/>
  <c r="F94" i="3" s="1"/>
  <c r="N93" i="3" a="1"/>
  <c r="N93" i="3" s="1"/>
  <c r="F93" i="3" a="1"/>
  <c r="F93" i="3" s="1"/>
  <c r="N92" i="3" a="1"/>
  <c r="N92" i="3" s="1"/>
  <c r="F92" i="3" a="1"/>
  <c r="F92" i="3" s="1"/>
  <c r="N91" i="3" a="1"/>
  <c r="N91" i="3" s="1"/>
  <c r="F91" i="3" a="1"/>
  <c r="F91" i="3" s="1"/>
  <c r="N90" i="3" a="1"/>
  <c r="N90" i="3" s="1"/>
  <c r="F90" i="3" a="1"/>
  <c r="F90" i="3" s="1"/>
  <c r="H89" i="3" a="1"/>
  <c r="H89" i="3" s="1"/>
  <c r="B89" i="3" a="1"/>
  <c r="B89" i="3" s="1"/>
  <c r="K88" i="3" a="1"/>
  <c r="K88" i="3" s="1"/>
  <c r="E88" i="3" a="1"/>
  <c r="E88" i="3" s="1"/>
  <c r="N100" i="3" a="1"/>
  <c r="N100" i="3" s="1"/>
  <c r="O99" i="3" a="1"/>
  <c r="O99" i="3" s="1"/>
  <c r="E99" i="3" a="1"/>
  <c r="E99" i="3" s="1"/>
  <c r="M98" i="3" a="1"/>
  <c r="M98" i="3" s="1"/>
  <c r="E98" i="3" a="1"/>
  <c r="E98" i="3" s="1"/>
  <c r="M97" i="3" a="1"/>
  <c r="M97" i="3" s="1"/>
  <c r="E97" i="3" a="1"/>
  <c r="E97" i="3" s="1"/>
  <c r="M96" i="3" a="1"/>
  <c r="M96" i="3" s="1"/>
  <c r="E96" i="3" a="1"/>
  <c r="E96" i="3" s="1"/>
  <c r="M95" i="3" a="1"/>
  <c r="M95" i="3" s="1"/>
  <c r="E95" i="3" a="1"/>
  <c r="E95" i="3" s="1"/>
  <c r="M94" i="3" a="1"/>
  <c r="M94" i="3" s="1"/>
  <c r="E94" i="3" a="1"/>
  <c r="E94" i="3" s="1"/>
  <c r="M93" i="3" a="1"/>
  <c r="M93" i="3" s="1"/>
  <c r="E93" i="3" a="1"/>
  <c r="E93" i="3" s="1"/>
  <c r="M92" i="3" a="1"/>
  <c r="M92" i="3" s="1"/>
  <c r="E92" i="3" a="1"/>
  <c r="E92" i="3" s="1"/>
  <c r="M91" i="3" a="1"/>
  <c r="M91" i="3" s="1"/>
  <c r="E91" i="3" a="1"/>
  <c r="E91" i="3" s="1"/>
  <c r="M90" i="3" a="1"/>
  <c r="M90" i="3" s="1"/>
  <c r="E90" i="3" a="1"/>
  <c r="E90" i="3" s="1"/>
  <c r="N89" i="3" a="1"/>
  <c r="N89" i="3" s="1"/>
  <c r="G89" i="3" a="1"/>
  <c r="G89" i="3" s="1"/>
  <c r="A89" i="3" a="1"/>
  <c r="A89" i="3" s="1"/>
  <c r="D88" i="3" a="1"/>
  <c r="D88" i="3" s="1"/>
  <c r="O87" i="3" a="1"/>
  <c r="O87" i="3" s="1"/>
  <c r="K87" i="3" a="1"/>
  <c r="K87" i="3" s="1"/>
  <c r="G87" i="3" a="1"/>
  <c r="G87" i="3" s="1"/>
  <c r="C87" i="3" a="1"/>
  <c r="C87" i="3" s="1"/>
  <c r="O86" i="3" a="1"/>
  <c r="O86" i="3" s="1"/>
  <c r="K86" i="3" a="1"/>
  <c r="K86" i="3" s="1"/>
  <c r="L100" i="3" a="1"/>
  <c r="L100" i="3" s="1"/>
  <c r="N99" i="3" a="1"/>
  <c r="N99" i="3" s="1"/>
  <c r="D99" i="3" a="1"/>
  <c r="D99" i="3" s="1"/>
  <c r="L98" i="3" a="1"/>
  <c r="L98" i="3" s="1"/>
  <c r="D98" i="3" a="1"/>
  <c r="D98" i="3" s="1"/>
  <c r="L97" i="3" a="1"/>
  <c r="L97" i="3" s="1"/>
  <c r="D97" i="3" a="1"/>
  <c r="D97" i="3" s="1"/>
  <c r="L96" i="3" a="1"/>
  <c r="L96" i="3" s="1"/>
  <c r="D96" i="3" a="1"/>
  <c r="D96" i="3" s="1"/>
  <c r="L95" i="3" a="1"/>
  <c r="L95" i="3" s="1"/>
  <c r="D95" i="3" a="1"/>
  <c r="D95" i="3" s="1"/>
  <c r="L94" i="3" a="1"/>
  <c r="L94" i="3" s="1"/>
  <c r="D94" i="3" a="1"/>
  <c r="D94" i="3" s="1"/>
  <c r="L93" i="3" a="1"/>
  <c r="L93" i="3" s="1"/>
  <c r="D93" i="3" a="1"/>
  <c r="D93" i="3" s="1"/>
  <c r="L92" i="3" a="1"/>
  <c r="L92" i="3" s="1"/>
  <c r="D92" i="3" a="1"/>
  <c r="D92" i="3" s="1"/>
  <c r="L91" i="3" a="1"/>
  <c r="L91" i="3" s="1"/>
  <c r="D91" i="3" a="1"/>
  <c r="D91" i="3" s="1"/>
  <c r="L90" i="3" a="1"/>
  <c r="L90" i="3" s="1"/>
  <c r="D90" i="3" a="1"/>
  <c r="D90" i="3" s="1"/>
  <c r="M89" i="3" a="1"/>
  <c r="M89" i="3" s="1"/>
  <c r="P88" i="3" a="1"/>
  <c r="P88" i="3" s="1"/>
  <c r="J88" i="3" a="1"/>
  <c r="J88" i="3" s="1"/>
  <c r="C88" i="3" a="1"/>
  <c r="C88" i="3" s="1"/>
  <c r="J100" i="3" a="1"/>
  <c r="J100" i="3" s="1"/>
  <c r="L99" i="3" a="1"/>
  <c r="L99" i="3" s="1"/>
  <c r="C99" i="3" a="1"/>
  <c r="C99" i="3" s="1"/>
  <c r="K98" i="3" a="1"/>
  <c r="K98" i="3" s="1"/>
  <c r="C98" i="3" a="1"/>
  <c r="C98" i="3" s="1"/>
  <c r="K97" i="3" a="1"/>
  <c r="K97" i="3" s="1"/>
  <c r="C97" i="3" a="1"/>
  <c r="C97" i="3" s="1"/>
  <c r="K96" i="3" a="1"/>
  <c r="K96" i="3" s="1"/>
  <c r="C96" i="3" a="1"/>
  <c r="C96" i="3" s="1"/>
  <c r="K95" i="3" a="1"/>
  <c r="K95" i="3" s="1"/>
  <c r="C95" i="3" a="1"/>
  <c r="C95" i="3" s="1"/>
  <c r="K94" i="3" a="1"/>
  <c r="K94" i="3" s="1"/>
  <c r="C94" i="3" a="1"/>
  <c r="C94" i="3" s="1"/>
  <c r="K93" i="3" a="1"/>
  <c r="K93" i="3" s="1"/>
  <c r="C93" i="3" a="1"/>
  <c r="C93" i="3" s="1"/>
  <c r="K92" i="3" a="1"/>
  <c r="K92" i="3" s="1"/>
  <c r="C92" i="3" a="1"/>
  <c r="C92" i="3" s="1"/>
  <c r="K91" i="3" a="1"/>
  <c r="K91" i="3" s="1"/>
  <c r="C91" i="3" a="1"/>
  <c r="C91" i="3" s="1"/>
  <c r="K90" i="3" a="1"/>
  <c r="K90" i="3" s="1"/>
  <c r="C90" i="3" a="1"/>
  <c r="C90" i="3" s="1"/>
  <c r="L89" i="3" a="1"/>
  <c r="L89" i="3" s="1"/>
  <c r="F89" i="3" a="1"/>
  <c r="F89" i="3" s="1"/>
  <c r="O88" i="3" a="1"/>
  <c r="O88" i="3" s="1"/>
  <c r="I88" i="3" a="1"/>
  <c r="I88" i="3" s="1"/>
  <c r="N87" i="3" a="1"/>
  <c r="N87" i="3" s="1"/>
  <c r="J87" i="3" a="1"/>
  <c r="J87" i="3" s="1"/>
  <c r="F87" i="3" a="1"/>
  <c r="F87" i="3" s="1"/>
  <c r="B87" i="3" a="1"/>
  <c r="B87" i="3" s="1"/>
  <c r="N86" i="3" a="1"/>
  <c r="N86" i="3" s="1"/>
  <c r="J86" i="3" a="1"/>
  <c r="J86" i="3" s="1"/>
  <c r="F86" i="3" a="1"/>
  <c r="F86" i="3" s="1"/>
  <c r="B86" i="3" a="1"/>
  <c r="B86" i="3" s="1"/>
  <c r="N85" i="3" a="1"/>
  <c r="N85" i="3" s="1"/>
  <c r="J85" i="3" a="1"/>
  <c r="J85" i="3" s="1"/>
  <c r="F85" i="3" a="1"/>
  <c r="F85" i="3" s="1"/>
  <c r="B85" i="3" a="1"/>
  <c r="B85" i="3" s="1"/>
  <c r="N84" i="3" a="1"/>
  <c r="N84" i="3" s="1"/>
  <c r="J84" i="3" a="1"/>
  <c r="J84" i="3" s="1"/>
  <c r="H100" i="3" a="1"/>
  <c r="H100" i="3" s="1"/>
  <c r="K99" i="3" a="1"/>
  <c r="K99" i="3" s="1"/>
  <c r="B99" i="3" a="1"/>
  <c r="B99" i="3" s="1"/>
  <c r="J98" i="3" a="1"/>
  <c r="J98" i="3" s="1"/>
  <c r="B98" i="3" a="1"/>
  <c r="B98" i="3" s="1"/>
  <c r="J97" i="3" a="1"/>
  <c r="J97" i="3" s="1"/>
  <c r="B97" i="3" a="1"/>
  <c r="B97" i="3" s="1"/>
  <c r="J96" i="3" a="1"/>
  <c r="J96" i="3" s="1"/>
  <c r="B96" i="3" a="1"/>
  <c r="B96" i="3" s="1"/>
  <c r="J95" i="3" a="1"/>
  <c r="J95" i="3" s="1"/>
  <c r="B95" i="3" a="1"/>
  <c r="B95" i="3" s="1"/>
  <c r="J94" i="3" a="1"/>
  <c r="J94" i="3" s="1"/>
  <c r="B94" i="3" a="1"/>
  <c r="B94" i="3" s="1"/>
  <c r="J93" i="3" a="1"/>
  <c r="J93" i="3" s="1"/>
  <c r="B93" i="3" a="1"/>
  <c r="B93" i="3" s="1"/>
  <c r="J92" i="3" a="1"/>
  <c r="J92" i="3" s="1"/>
  <c r="B92" i="3" a="1"/>
  <c r="B92" i="3" s="1"/>
  <c r="J91" i="3" a="1"/>
  <c r="J91" i="3" s="1"/>
  <c r="B91" i="3" a="1"/>
  <c r="B91" i="3" s="1"/>
  <c r="J90" i="3" a="1"/>
  <c r="J90" i="3" s="1"/>
  <c r="B90" i="3" a="1"/>
  <c r="B90" i="3" s="1"/>
  <c r="K89" i="3" a="1"/>
  <c r="K89" i="3" s="1"/>
  <c r="E89" i="3" a="1"/>
  <c r="E89" i="3" s="1"/>
  <c r="H88" i="3" a="1"/>
  <c r="H88" i="3" s="1"/>
  <c r="B88" i="3" a="1"/>
  <c r="B88" i="3" s="1"/>
  <c r="F100" i="3" a="1"/>
  <c r="F100" i="3" s="1"/>
  <c r="J99" i="3" a="1"/>
  <c r="J99" i="3" s="1"/>
  <c r="A99" i="3" a="1"/>
  <c r="A99" i="3" s="1"/>
  <c r="I98" i="3" a="1"/>
  <c r="I98" i="3" s="1"/>
  <c r="A98" i="3" a="1"/>
  <c r="A98" i="3" s="1"/>
  <c r="I97" i="3" a="1"/>
  <c r="I97" i="3" s="1"/>
  <c r="A97" i="3" a="1"/>
  <c r="A97" i="3" s="1"/>
  <c r="I96" i="3" a="1"/>
  <c r="I96" i="3" s="1"/>
  <c r="A96" i="3" a="1"/>
  <c r="A96" i="3" s="1"/>
  <c r="I95" i="3" a="1"/>
  <c r="I95" i="3" s="1"/>
  <c r="A95" i="3" a="1"/>
  <c r="A95" i="3" s="1"/>
  <c r="I94" i="3" a="1"/>
  <c r="I94" i="3" s="1"/>
  <c r="A94" i="3" a="1"/>
  <c r="A94" i="3" s="1"/>
  <c r="I93" i="3" a="1"/>
  <c r="I93" i="3" s="1"/>
  <c r="A93" i="3" a="1"/>
  <c r="A93" i="3" s="1"/>
  <c r="I92" i="3" a="1"/>
  <c r="I92" i="3" s="1"/>
  <c r="A92" i="3" a="1"/>
  <c r="A92" i="3" s="1"/>
  <c r="I91" i="3" a="1"/>
  <c r="I91" i="3" s="1"/>
  <c r="A91" i="3" a="1"/>
  <c r="A91" i="3" s="1"/>
  <c r="I90" i="3" a="1"/>
  <c r="I90" i="3" s="1"/>
  <c r="A90" i="3" a="1"/>
  <c r="A90" i="3" s="1"/>
  <c r="D89" i="3" a="1"/>
  <c r="D89" i="3" s="1"/>
  <c r="N88" i="3" a="1"/>
  <c r="N88" i="3" s="1"/>
  <c r="G88" i="3" a="1"/>
  <c r="G88" i="3" s="1"/>
  <c r="A88" i="3" a="1"/>
  <c r="A88" i="3" s="1"/>
  <c r="M87" i="3" a="1"/>
  <c r="M87" i="3" s="1"/>
  <c r="I87" i="3" a="1"/>
  <c r="I87" i="3" s="1"/>
  <c r="E87" i="3" a="1"/>
  <c r="E87" i="3" s="1"/>
  <c r="A87" i="3" a="1"/>
  <c r="A87" i="3" s="1"/>
  <c r="M86" i="3" a="1"/>
  <c r="M86" i="3" s="1"/>
  <c r="I86" i="3" a="1"/>
  <c r="I86" i="3" s="1"/>
  <c r="E86" i="3" a="1"/>
  <c r="E86" i="3" s="1"/>
  <c r="A86" i="3" a="1"/>
  <c r="A86" i="3" s="1"/>
  <c r="G86" i="3" a="1"/>
  <c r="G86" i="3" s="1"/>
  <c r="C85" i="3" a="1"/>
  <c r="C85" i="3" s="1"/>
  <c r="E84" i="3" a="1"/>
  <c r="E84" i="3" s="1"/>
  <c r="K83" i="3" a="1"/>
  <c r="K83" i="3" s="1"/>
  <c r="C83" i="3" a="1"/>
  <c r="C83" i="3" s="1"/>
  <c r="K82" i="3" a="1"/>
  <c r="K82" i="3" s="1"/>
  <c r="C82" i="3" a="1"/>
  <c r="C82" i="3" s="1"/>
  <c r="K81" i="3" a="1"/>
  <c r="K81" i="3" s="1"/>
  <c r="C81" i="3" a="1"/>
  <c r="C81" i="3" s="1"/>
  <c r="K80" i="3" a="1"/>
  <c r="K80" i="3" s="1"/>
  <c r="C80" i="3" a="1"/>
  <c r="C80" i="3" s="1"/>
  <c r="K79" i="3" a="1"/>
  <c r="K79" i="3" s="1"/>
  <c r="C79" i="3" a="1"/>
  <c r="C79" i="3" s="1"/>
  <c r="K78" i="3" a="1"/>
  <c r="K78" i="3" s="1"/>
  <c r="C78" i="3" a="1"/>
  <c r="C78" i="3" s="1"/>
  <c r="K77" i="3" a="1"/>
  <c r="K77" i="3" s="1"/>
  <c r="C77" i="3" a="1"/>
  <c r="C77" i="3" s="1"/>
  <c r="L76" i="3" a="1"/>
  <c r="L76" i="3" s="1"/>
  <c r="E76" i="3" a="1"/>
  <c r="E76" i="3" s="1"/>
  <c r="O75" i="3" a="1"/>
  <c r="O75" i="3" s="1"/>
  <c r="B75" i="3" a="1"/>
  <c r="B75" i="3" s="1"/>
  <c r="G74" i="3" a="1"/>
  <c r="G74" i="3" s="1"/>
  <c r="G73" i="3" a="1"/>
  <c r="G73" i="3" s="1"/>
  <c r="B73" i="3" a="1"/>
  <c r="B73" i="3" s="1"/>
  <c r="N72" i="3" a="1"/>
  <c r="N72" i="3" s="1"/>
  <c r="J72" i="3" a="1"/>
  <c r="J72" i="3" s="1"/>
  <c r="F72" i="3" a="1"/>
  <c r="F72" i="3" s="1"/>
  <c r="B72" i="3" a="1"/>
  <c r="B72" i="3" s="1"/>
  <c r="N71" i="3" a="1"/>
  <c r="N71" i="3" s="1"/>
  <c r="J71" i="3" a="1"/>
  <c r="J71" i="3" s="1"/>
  <c r="F71" i="3" a="1"/>
  <c r="F71" i="3" s="1"/>
  <c r="B71" i="3" a="1"/>
  <c r="B71" i="3" s="1"/>
  <c r="N70" i="3" a="1"/>
  <c r="N70" i="3" s="1"/>
  <c r="J70" i="3" a="1"/>
  <c r="J70" i="3" s="1"/>
  <c r="F70" i="3" a="1"/>
  <c r="F70" i="3" s="1"/>
  <c r="B70" i="3" a="1"/>
  <c r="B70" i="3" s="1"/>
  <c r="N69" i="3" a="1"/>
  <c r="N69" i="3" s="1"/>
  <c r="J69" i="3" a="1"/>
  <c r="J69" i="3" s="1"/>
  <c r="F69" i="3" a="1"/>
  <c r="F69" i="3" s="1"/>
  <c r="B69" i="3" a="1"/>
  <c r="B69" i="3" s="1"/>
  <c r="N68" i="3" a="1"/>
  <c r="N68" i="3" s="1"/>
  <c r="C86" i="3" a="1"/>
  <c r="C86" i="3" s="1"/>
  <c r="A85" i="3" a="1"/>
  <c r="A85" i="3" s="1"/>
  <c r="C84" i="3" a="1"/>
  <c r="C84" i="3" s="1"/>
  <c r="J83" i="3" a="1"/>
  <c r="J83" i="3" s="1"/>
  <c r="B83" i="3" a="1"/>
  <c r="B83" i="3" s="1"/>
  <c r="J82" i="3" a="1"/>
  <c r="J82" i="3" s="1"/>
  <c r="B82" i="3" a="1"/>
  <c r="B82" i="3" s="1"/>
  <c r="J81" i="3" a="1"/>
  <c r="J81" i="3" s="1"/>
  <c r="B81" i="3" a="1"/>
  <c r="B81" i="3" s="1"/>
  <c r="J80" i="3" a="1"/>
  <c r="J80" i="3" s="1"/>
  <c r="B80" i="3" a="1"/>
  <c r="B80" i="3" s="1"/>
  <c r="J79" i="3" a="1"/>
  <c r="J79" i="3" s="1"/>
  <c r="B79" i="3" a="1"/>
  <c r="B79" i="3" s="1"/>
  <c r="J78" i="3" a="1"/>
  <c r="J78" i="3" s="1"/>
  <c r="B78" i="3" a="1"/>
  <c r="B78" i="3" s="1"/>
  <c r="J77" i="3" a="1"/>
  <c r="J77" i="3" s="1"/>
  <c r="B77" i="3" a="1"/>
  <c r="B77" i="3" s="1"/>
  <c r="K76" i="3" a="1"/>
  <c r="K76" i="3" s="1"/>
  <c r="N75" i="3" a="1"/>
  <c r="N75" i="3" s="1"/>
  <c r="H75" i="3" a="1"/>
  <c r="H75" i="3" s="1"/>
  <c r="A75" i="3" a="1"/>
  <c r="A75" i="3" s="1"/>
  <c r="L74" i="3" a="1"/>
  <c r="L74" i="3" s="1"/>
  <c r="F74" i="3" a="1"/>
  <c r="F74" i="3" s="1"/>
  <c r="A74" i="3" a="1"/>
  <c r="A74" i="3" s="1"/>
  <c r="L73" i="3" a="1"/>
  <c r="L73" i="3" s="1"/>
  <c r="F73" i="3" a="1"/>
  <c r="F73" i="3" s="1"/>
  <c r="O85" i="3" a="1"/>
  <c r="O85" i="3" s="1"/>
  <c r="O84" i="3" a="1"/>
  <c r="O84" i="3" s="1"/>
  <c r="B84" i="3" a="1"/>
  <c r="B84" i="3" s="1"/>
  <c r="I83" i="3" a="1"/>
  <c r="I83" i="3" s="1"/>
  <c r="A83" i="3" a="1"/>
  <c r="A83" i="3" s="1"/>
  <c r="I82" i="3" a="1"/>
  <c r="I82" i="3" s="1"/>
  <c r="A82" i="3" a="1"/>
  <c r="A82" i="3" s="1"/>
  <c r="I81" i="3" a="1"/>
  <c r="I81" i="3" s="1"/>
  <c r="A81" i="3" a="1"/>
  <c r="A81" i="3" s="1"/>
  <c r="I80" i="3" a="1"/>
  <c r="I80" i="3" s="1"/>
  <c r="A80" i="3" a="1"/>
  <c r="A80" i="3" s="1"/>
  <c r="I79" i="3" a="1"/>
  <c r="I79" i="3" s="1"/>
  <c r="A79" i="3" a="1"/>
  <c r="A79" i="3" s="1"/>
  <c r="I78" i="3" a="1"/>
  <c r="I78" i="3" s="1"/>
  <c r="A78" i="3" a="1"/>
  <c r="A78" i="3" s="1"/>
  <c r="I77" i="3" a="1"/>
  <c r="I77" i="3" s="1"/>
  <c r="A77" i="3" a="1"/>
  <c r="A77" i="3" s="1"/>
  <c r="J76" i="3" a="1"/>
  <c r="J76" i="3" s="1"/>
  <c r="D76" i="3" a="1"/>
  <c r="D76" i="3" s="1"/>
  <c r="M75" i="3" a="1"/>
  <c r="M75" i="3" s="1"/>
  <c r="G75" i="3" a="1"/>
  <c r="G75" i="3" s="1"/>
  <c r="K74" i="3" a="1"/>
  <c r="K74" i="3" s="1"/>
  <c r="K73" i="3" a="1"/>
  <c r="K73" i="3" s="1"/>
  <c r="A73" i="3" a="1"/>
  <c r="A73" i="3" s="1"/>
  <c r="M72" i="3" a="1"/>
  <c r="M72" i="3" s="1"/>
  <c r="I72" i="3" a="1"/>
  <c r="I72" i="3" s="1"/>
  <c r="E72" i="3" a="1"/>
  <c r="E72" i="3" s="1"/>
  <c r="A72" i="3" a="1"/>
  <c r="A72" i="3" s="1"/>
  <c r="M71" i="3" a="1"/>
  <c r="M71" i="3" s="1"/>
  <c r="I71" i="3" a="1"/>
  <c r="I71" i="3" s="1"/>
  <c r="E71" i="3" a="1"/>
  <c r="E71" i="3" s="1"/>
  <c r="A71" i="3" a="1"/>
  <c r="A71" i="3" s="1"/>
  <c r="M70" i="3" a="1"/>
  <c r="M70" i="3" s="1"/>
  <c r="M85" i="3" a="1"/>
  <c r="M85" i="3" s="1"/>
  <c r="M84" i="3" a="1"/>
  <c r="M84" i="3" s="1"/>
  <c r="A84" i="3" a="1"/>
  <c r="A84" i="3" s="1"/>
  <c r="H83" i="3" a="1"/>
  <c r="H83" i="3" s="1"/>
  <c r="P82" i="3" a="1"/>
  <c r="P82" i="3" s="1"/>
  <c r="H82" i="3" a="1"/>
  <c r="H82" i="3" s="1"/>
  <c r="P81" i="3" a="1"/>
  <c r="P81" i="3" s="1"/>
  <c r="H81" i="3" a="1"/>
  <c r="H81" i="3" s="1"/>
  <c r="P80" i="3" a="1"/>
  <c r="P80" i="3" s="1"/>
  <c r="H80" i="3" a="1"/>
  <c r="H80" i="3" s="1"/>
  <c r="P79" i="3" a="1"/>
  <c r="P79" i="3" s="1"/>
  <c r="H79" i="3" a="1"/>
  <c r="H79" i="3" s="1"/>
  <c r="P78" i="3" a="1"/>
  <c r="P78" i="3" s="1"/>
  <c r="H78" i="3" a="1"/>
  <c r="H78" i="3" s="1"/>
  <c r="P77" i="3" a="1"/>
  <c r="P77" i="3" s="1"/>
  <c r="H77" i="3" a="1"/>
  <c r="H77" i="3" s="1"/>
  <c r="P76" i="3" a="1"/>
  <c r="P76" i="3" s="1"/>
  <c r="I76" i="3" a="1"/>
  <c r="I76" i="3" s="1"/>
  <c r="C76" i="3" a="1"/>
  <c r="C76" i="3" s="1"/>
  <c r="F75" i="3" a="1"/>
  <c r="F75" i="3" s="1"/>
  <c r="P74" i="3" a="1"/>
  <c r="P74" i="3" s="1"/>
  <c r="J74" i="3" a="1"/>
  <c r="J74" i="3" s="1"/>
  <c r="E74" i="3" a="1"/>
  <c r="E74" i="3" s="1"/>
  <c r="P73" i="3" a="1"/>
  <c r="P73" i="3" s="1"/>
  <c r="J73" i="3" a="1"/>
  <c r="J73" i="3" s="1"/>
  <c r="E73" i="3" a="1"/>
  <c r="E73" i="3" s="1"/>
  <c r="K85" i="3" a="1"/>
  <c r="K85" i="3" s="1"/>
  <c r="K84" i="3" a="1"/>
  <c r="K84" i="3" s="1"/>
  <c r="O83" i="3" a="1"/>
  <c r="O83" i="3" s="1"/>
  <c r="G83" i="3" a="1"/>
  <c r="G83" i="3" s="1"/>
  <c r="O82" i="3" a="1"/>
  <c r="O82" i="3" s="1"/>
  <c r="G82" i="3" a="1"/>
  <c r="G82" i="3" s="1"/>
  <c r="O81" i="3" a="1"/>
  <c r="O81" i="3" s="1"/>
  <c r="G81" i="3" a="1"/>
  <c r="G81" i="3" s="1"/>
  <c r="O80" i="3" a="1"/>
  <c r="O80" i="3" s="1"/>
  <c r="G80" i="3" a="1"/>
  <c r="G80" i="3" s="1"/>
  <c r="O79" i="3" a="1"/>
  <c r="O79" i="3" s="1"/>
  <c r="G79" i="3" a="1"/>
  <c r="G79" i="3" s="1"/>
  <c r="O78" i="3" a="1"/>
  <c r="O78" i="3" s="1"/>
  <c r="I85" i="3" a="1"/>
  <c r="I85" i="3" s="1"/>
  <c r="I84" i="3" a="1"/>
  <c r="I84" i="3" s="1"/>
  <c r="N83" i="3" a="1"/>
  <c r="N83" i="3" s="1"/>
  <c r="F83" i="3" a="1"/>
  <c r="F83" i="3" s="1"/>
  <c r="N82" i="3" a="1"/>
  <c r="N82" i="3" s="1"/>
  <c r="F82" i="3" a="1"/>
  <c r="F82" i="3" s="1"/>
  <c r="N81" i="3" a="1"/>
  <c r="N81" i="3" s="1"/>
  <c r="F81" i="3" a="1"/>
  <c r="F81" i="3" s="1"/>
  <c r="N80" i="3" a="1"/>
  <c r="N80" i="3" s="1"/>
  <c r="F80" i="3" a="1"/>
  <c r="F80" i="3" s="1"/>
  <c r="N79" i="3" a="1"/>
  <c r="N79" i="3" s="1"/>
  <c r="F79" i="3" a="1"/>
  <c r="F79" i="3" s="1"/>
  <c r="N78" i="3" a="1"/>
  <c r="N78" i="3" s="1"/>
  <c r="F78" i="3" a="1"/>
  <c r="F78" i="3" s="1"/>
  <c r="N77" i="3" a="1"/>
  <c r="N77" i="3" s="1"/>
  <c r="F77" i="3" a="1"/>
  <c r="F77" i="3" s="1"/>
  <c r="N76" i="3" a="1"/>
  <c r="N76" i="3" s="1"/>
  <c r="H76" i="3" a="1"/>
  <c r="H76" i="3" s="1"/>
  <c r="A76" i="3" a="1"/>
  <c r="A76" i="3" s="1"/>
  <c r="K75" i="3" a="1"/>
  <c r="K75" i="3" s="1"/>
  <c r="N74" i="3" a="1"/>
  <c r="N74" i="3" s="1"/>
  <c r="I74" i="3" a="1"/>
  <c r="I74" i="3" s="1"/>
  <c r="D74" i="3" a="1"/>
  <c r="D74" i="3" s="1"/>
  <c r="N73" i="3" a="1"/>
  <c r="N73" i="3" s="1"/>
  <c r="I73" i="3" a="1"/>
  <c r="I73" i="3" s="1"/>
  <c r="D73" i="3" a="1"/>
  <c r="D73" i="3" s="1"/>
  <c r="G85" i="3" a="1"/>
  <c r="G85" i="3" s="1"/>
  <c r="G84" i="3" a="1"/>
  <c r="G84" i="3" s="1"/>
  <c r="M83" i="3" a="1"/>
  <c r="M83" i="3" s="1"/>
  <c r="E83" i="3" a="1"/>
  <c r="E83" i="3" s="1"/>
  <c r="M82" i="3" a="1"/>
  <c r="M82" i="3" s="1"/>
  <c r="E82" i="3" a="1"/>
  <c r="E82" i="3" s="1"/>
  <c r="M81" i="3" a="1"/>
  <c r="M81" i="3" s="1"/>
  <c r="E81" i="3" a="1"/>
  <c r="E81" i="3" s="1"/>
  <c r="M80" i="3" a="1"/>
  <c r="M80" i="3" s="1"/>
  <c r="E80" i="3" a="1"/>
  <c r="E80" i="3" s="1"/>
  <c r="M79" i="3" a="1"/>
  <c r="M79" i="3" s="1"/>
  <c r="E79" i="3" a="1"/>
  <c r="E79" i="3" s="1"/>
  <c r="M78" i="3" a="1"/>
  <c r="M78" i="3" s="1"/>
  <c r="E78" i="3" a="1"/>
  <c r="E78" i="3" s="1"/>
  <c r="M77" i="3" a="1"/>
  <c r="M77" i="3" s="1"/>
  <c r="E77" i="3" a="1"/>
  <c r="E77" i="3" s="1"/>
  <c r="M76" i="3" a="1"/>
  <c r="M76" i="3" s="1"/>
  <c r="G76" i="3" a="1"/>
  <c r="G76" i="3" s="1"/>
  <c r="J75" i="3" a="1"/>
  <c r="J75" i="3" s="1"/>
  <c r="D75" i="3" a="1"/>
  <c r="D75" i="3" s="1"/>
  <c r="C74" i="3" a="1"/>
  <c r="C74" i="3" s="1"/>
  <c r="C73" i="3" a="1"/>
  <c r="C73" i="3" s="1"/>
  <c r="O72" i="3" a="1"/>
  <c r="O72" i="3" s="1"/>
  <c r="K72" i="3" a="1"/>
  <c r="K72" i="3" s="1"/>
  <c r="G72" i="3" a="1"/>
  <c r="G72" i="3" s="1"/>
  <c r="C72" i="3" a="1"/>
  <c r="C72" i="3" s="1"/>
  <c r="O71" i="3" a="1"/>
  <c r="O71" i="3" s="1"/>
  <c r="K71" i="3" a="1"/>
  <c r="K71" i="3" s="1"/>
  <c r="G71" i="3" a="1"/>
  <c r="G71" i="3" s="1"/>
  <c r="C71" i="3" a="1"/>
  <c r="C71" i="3" s="1"/>
  <c r="O70" i="3" a="1"/>
  <c r="O70" i="3" s="1"/>
  <c r="K70" i="3" a="1"/>
  <c r="K70" i="3" s="1"/>
  <c r="G70" i="3" a="1"/>
  <c r="G70" i="3" s="1"/>
  <c r="E85" i="3" a="1"/>
  <c r="E85" i="3" s="1"/>
  <c r="F84" i="3" a="1"/>
  <c r="F84" i="3" s="1"/>
  <c r="L83" i="3" a="1"/>
  <c r="L83" i="3" s="1"/>
  <c r="D83" i="3" a="1"/>
  <c r="D83" i="3" s="1"/>
  <c r="L82" i="3" a="1"/>
  <c r="L82" i="3" s="1"/>
  <c r="D82" i="3" a="1"/>
  <c r="D82" i="3" s="1"/>
  <c r="L81" i="3" a="1"/>
  <c r="L81" i="3" s="1"/>
  <c r="D81" i="3" a="1"/>
  <c r="D81" i="3" s="1"/>
  <c r="L80" i="3" a="1"/>
  <c r="L80" i="3" s="1"/>
  <c r="D80" i="3" a="1"/>
  <c r="D80" i="3" s="1"/>
  <c r="L79" i="3" a="1"/>
  <c r="L79" i="3" s="1"/>
  <c r="D79" i="3" a="1"/>
  <c r="D79" i="3" s="1"/>
  <c r="L78" i="3" a="1"/>
  <c r="L78" i="3" s="1"/>
  <c r="D78" i="3" a="1"/>
  <c r="D78" i="3" s="1"/>
  <c r="L77" i="3" a="1"/>
  <c r="L77" i="3" s="1"/>
  <c r="D77" i="3" a="1"/>
  <c r="D77" i="3" s="1"/>
  <c r="F76" i="3" a="1"/>
  <c r="F76" i="3" s="1"/>
  <c r="P75" i="3" a="1"/>
  <c r="P75" i="3" s="1"/>
  <c r="I75" i="3" a="1"/>
  <c r="I75" i="3" s="1"/>
  <c r="C75" i="3" a="1"/>
  <c r="C75" i="3" s="1"/>
  <c r="M74" i="3" a="1"/>
  <c r="M74" i="3" s="1"/>
  <c r="H74" i="3" a="1"/>
  <c r="H74" i="3" s="1"/>
  <c r="B74" i="3" a="1"/>
  <c r="B74" i="3" s="1"/>
  <c r="M73" i="3" a="1"/>
  <c r="M73" i="3" s="1"/>
  <c r="H73" i="3" a="1"/>
  <c r="H73" i="3" s="1"/>
  <c r="G78" i="3" a="1"/>
  <c r="G78" i="3" s="1"/>
  <c r="O74" i="3" a="1"/>
  <c r="O74" i="3" s="1"/>
  <c r="H72" i="3" a="1"/>
  <c r="H72" i="3" s="1"/>
  <c r="I70" i="3" a="1"/>
  <c r="I70" i="3" s="1"/>
  <c r="M69" i="3" a="1"/>
  <c r="M69" i="3" s="1"/>
  <c r="C69" i="3" a="1"/>
  <c r="C69" i="3" s="1"/>
  <c r="I68" i="3" a="1"/>
  <c r="I68" i="3" s="1"/>
  <c r="A68" i="3" a="1"/>
  <c r="A68" i="3" s="1"/>
  <c r="I67" i="3" a="1"/>
  <c r="I67" i="3" s="1"/>
  <c r="A67" i="3" a="1"/>
  <c r="A67" i="3" s="1"/>
  <c r="I66" i="3" a="1"/>
  <c r="I66" i="3" s="1"/>
  <c r="A66" i="3" a="1"/>
  <c r="A66" i="3" s="1"/>
  <c r="I65" i="3" a="1"/>
  <c r="I65" i="3" s="1"/>
  <c r="A65" i="3" a="1"/>
  <c r="A65" i="3" s="1"/>
  <c r="I64" i="3" a="1"/>
  <c r="I64" i="3" s="1"/>
  <c r="L63" i="3" a="1"/>
  <c r="L63" i="3" s="1"/>
  <c r="F63" i="3" a="1"/>
  <c r="F63" i="3" s="1"/>
  <c r="O62" i="3" a="1"/>
  <c r="O62" i="3" s="1"/>
  <c r="I62" i="3" a="1"/>
  <c r="I62" i="3" s="1"/>
  <c r="L61" i="3" a="1"/>
  <c r="L61" i="3" s="1"/>
  <c r="F61" i="3" a="1"/>
  <c r="F61" i="3" s="1"/>
  <c r="O60" i="3" a="1"/>
  <c r="O60" i="3" s="1"/>
  <c r="I60" i="3" a="1"/>
  <c r="I60" i="3" s="1"/>
  <c r="L59" i="3" a="1"/>
  <c r="L59" i="3" s="1"/>
  <c r="F59" i="3" a="1"/>
  <c r="F59" i="3" s="1"/>
  <c r="O58" i="3" a="1"/>
  <c r="O58" i="3" s="1"/>
  <c r="I58" i="3" a="1"/>
  <c r="I58" i="3" s="1"/>
  <c r="I57" i="3" a="1"/>
  <c r="I57" i="3" s="1"/>
  <c r="I56" i="3" a="1"/>
  <c r="I56" i="3" s="1"/>
  <c r="I55" i="3" a="1"/>
  <c r="I55" i="3" s="1"/>
  <c r="I54" i="3" a="1"/>
  <c r="I54" i="3" s="1"/>
  <c r="D54" i="3" a="1"/>
  <c r="D54" i="3" s="1"/>
  <c r="P53" i="3" a="1"/>
  <c r="P53" i="3" s="1"/>
  <c r="L53" i="3" a="1"/>
  <c r="L53" i="3" s="1"/>
  <c r="H53" i="3" a="1"/>
  <c r="H53" i="3" s="1"/>
  <c r="D53" i="3" a="1"/>
  <c r="D53" i="3" s="1"/>
  <c r="P52" i="3" a="1"/>
  <c r="P52" i="3" s="1"/>
  <c r="L52" i="3" a="1"/>
  <c r="L52" i="3" s="1"/>
  <c r="H52" i="3" a="1"/>
  <c r="H52" i="3" s="1"/>
  <c r="D52" i="3" a="1"/>
  <c r="D52" i="3" s="1"/>
  <c r="P51" i="3" a="1"/>
  <c r="P51" i="3" s="1"/>
  <c r="L51" i="3" a="1"/>
  <c r="L51" i="3" s="1"/>
  <c r="H51" i="3" a="1"/>
  <c r="H51" i="3" s="1"/>
  <c r="D51" i="3" a="1"/>
  <c r="D51" i="3" s="1"/>
  <c r="P50" i="3" a="1"/>
  <c r="P50" i="3" s="1"/>
  <c r="L50" i="3" a="1"/>
  <c r="L50" i="3" s="1"/>
  <c r="H50" i="3" a="1"/>
  <c r="H50" i="3" s="1"/>
  <c r="D50" i="3" a="1"/>
  <c r="D50" i="3" s="1"/>
  <c r="P49" i="3" a="1"/>
  <c r="P49" i="3" s="1"/>
  <c r="L49" i="3" a="1"/>
  <c r="L49" i="3" s="1"/>
  <c r="H49" i="3" a="1"/>
  <c r="H49" i="3" s="1"/>
  <c r="D49" i="3" a="1"/>
  <c r="D49" i="3" s="1"/>
  <c r="O77" i="3" a="1"/>
  <c r="O77" i="3" s="1"/>
  <c r="D72" i="3" a="1"/>
  <c r="D72" i="3" s="1"/>
  <c r="H70" i="3" a="1"/>
  <c r="H70" i="3" s="1"/>
  <c r="L69" i="3" a="1"/>
  <c r="L69" i="3" s="1"/>
  <c r="A69" i="3" a="1"/>
  <c r="A69" i="3" s="1"/>
  <c r="H68" i="3" a="1"/>
  <c r="H68" i="3" s="1"/>
  <c r="P67" i="3" a="1"/>
  <c r="P67" i="3" s="1"/>
  <c r="H67" i="3" a="1"/>
  <c r="H67" i="3" s="1"/>
  <c r="P66" i="3" a="1"/>
  <c r="P66" i="3" s="1"/>
  <c r="H66" i="3" a="1"/>
  <c r="H66" i="3" s="1"/>
  <c r="P65" i="3" a="1"/>
  <c r="P65" i="3" s="1"/>
  <c r="H65" i="3" a="1"/>
  <c r="H65" i="3" s="1"/>
  <c r="P64" i="3" a="1"/>
  <c r="P64" i="3" s="1"/>
  <c r="H64" i="3" a="1"/>
  <c r="H64" i="3" s="1"/>
  <c r="B64" i="3" a="1"/>
  <c r="B64" i="3" s="1"/>
  <c r="K63" i="3" a="1"/>
  <c r="K63" i="3" s="1"/>
  <c r="E63" i="3" a="1"/>
  <c r="E63" i="3" s="1"/>
  <c r="H62" i="3" a="1"/>
  <c r="H62" i="3" s="1"/>
  <c r="B62" i="3" a="1"/>
  <c r="B62" i="3" s="1"/>
  <c r="K61" i="3" a="1"/>
  <c r="K61" i="3" s="1"/>
  <c r="E61" i="3" a="1"/>
  <c r="E61" i="3" s="1"/>
  <c r="H60" i="3" a="1"/>
  <c r="H60" i="3" s="1"/>
  <c r="B60" i="3" a="1"/>
  <c r="B60" i="3" s="1"/>
  <c r="K59" i="3" a="1"/>
  <c r="K59" i="3" s="1"/>
  <c r="E59" i="3" a="1"/>
  <c r="E59" i="3" s="1"/>
  <c r="H58" i="3" a="1"/>
  <c r="H58" i="3" s="1"/>
  <c r="C58" i="3" a="1"/>
  <c r="C58" i="3" s="1"/>
  <c r="N57" i="3" a="1"/>
  <c r="N57" i="3" s="1"/>
  <c r="H57" i="3" a="1"/>
  <c r="H57" i="3" s="1"/>
  <c r="C57" i="3" a="1"/>
  <c r="C57" i="3" s="1"/>
  <c r="N56" i="3" a="1"/>
  <c r="N56" i="3" s="1"/>
  <c r="H56" i="3" a="1"/>
  <c r="H56" i="3" s="1"/>
  <c r="C56" i="3" a="1"/>
  <c r="C56" i="3" s="1"/>
  <c r="N55" i="3" a="1"/>
  <c r="N55" i="3" s="1"/>
  <c r="H55" i="3" a="1"/>
  <c r="H55" i="3" s="1"/>
  <c r="C55" i="3" a="1"/>
  <c r="C55" i="3" s="1"/>
  <c r="N54" i="3" a="1"/>
  <c r="N54" i="3" s="1"/>
  <c r="H54" i="3" a="1"/>
  <c r="H54" i="3" s="1"/>
  <c r="G77" i="3" a="1"/>
  <c r="G77" i="3" s="1"/>
  <c r="P71" i="3" a="1"/>
  <c r="P71" i="3" s="1"/>
  <c r="E70" i="3" a="1"/>
  <c r="E70" i="3" s="1"/>
  <c r="K69" i="3" a="1"/>
  <c r="K69" i="3" s="1"/>
  <c r="P68" i="3" a="1"/>
  <c r="P68" i="3" s="1"/>
  <c r="G68" i="3" a="1"/>
  <c r="G68" i="3" s="1"/>
  <c r="O67" i="3" a="1"/>
  <c r="O67" i="3" s="1"/>
  <c r="G67" i="3" a="1"/>
  <c r="G67" i="3" s="1"/>
  <c r="O66" i="3" a="1"/>
  <c r="O66" i="3" s="1"/>
  <c r="G66" i="3" a="1"/>
  <c r="G66" i="3" s="1"/>
  <c r="O65" i="3" a="1"/>
  <c r="O65" i="3" s="1"/>
  <c r="G65" i="3" a="1"/>
  <c r="G65" i="3" s="1"/>
  <c r="O64" i="3" a="1"/>
  <c r="O64" i="3" s="1"/>
  <c r="G64" i="3" a="1"/>
  <c r="G64" i="3" s="1"/>
  <c r="A64" i="3" a="1"/>
  <c r="A64" i="3" s="1"/>
  <c r="D63" i="3" a="1"/>
  <c r="D63" i="3" s="1"/>
  <c r="N62" i="3" a="1"/>
  <c r="N62" i="3" s="1"/>
  <c r="G62" i="3" a="1"/>
  <c r="G62" i="3" s="1"/>
  <c r="A62" i="3" a="1"/>
  <c r="A62" i="3" s="1"/>
  <c r="D61" i="3" a="1"/>
  <c r="D61" i="3" s="1"/>
  <c r="N60" i="3" a="1"/>
  <c r="N60" i="3" s="1"/>
  <c r="G60" i="3" a="1"/>
  <c r="G60" i="3" s="1"/>
  <c r="A60" i="3" a="1"/>
  <c r="A60" i="3" s="1"/>
  <c r="D59" i="3" a="1"/>
  <c r="D59" i="3" s="1"/>
  <c r="N58" i="3" a="1"/>
  <c r="N58" i="3" s="1"/>
  <c r="M57" i="3" a="1"/>
  <c r="M57" i="3" s="1"/>
  <c r="M56" i="3" a="1"/>
  <c r="M56" i="3" s="1"/>
  <c r="M55" i="3" a="1"/>
  <c r="M55" i="3" s="1"/>
  <c r="M54" i="3" a="1"/>
  <c r="M54" i="3" s="1"/>
  <c r="C54" i="3" a="1"/>
  <c r="C54" i="3" s="1"/>
  <c r="O53" i="3" a="1"/>
  <c r="O53" i="3" s="1"/>
  <c r="K53" i="3" a="1"/>
  <c r="K53" i="3" s="1"/>
  <c r="G53" i="3" a="1"/>
  <c r="G53" i="3" s="1"/>
  <c r="C53" i="3" a="1"/>
  <c r="C53" i="3" s="1"/>
  <c r="O52" i="3" a="1"/>
  <c r="O52" i="3" s="1"/>
  <c r="K52" i="3" a="1"/>
  <c r="K52" i="3" s="1"/>
  <c r="G52" i="3" a="1"/>
  <c r="G52" i="3" s="1"/>
  <c r="C52" i="3" a="1"/>
  <c r="C52" i="3" s="1"/>
  <c r="O51" i="3" a="1"/>
  <c r="O51" i="3" s="1"/>
  <c r="K51" i="3" a="1"/>
  <c r="K51" i="3" s="1"/>
  <c r="G51" i="3" a="1"/>
  <c r="G51" i="3" s="1"/>
  <c r="C51" i="3" a="1"/>
  <c r="C51" i="3" s="1"/>
  <c r="O50" i="3" a="1"/>
  <c r="O50" i="3" s="1"/>
  <c r="K50" i="3" a="1"/>
  <c r="K50" i="3" s="1"/>
  <c r="G50" i="3" a="1"/>
  <c r="G50" i="3" s="1"/>
  <c r="C50" i="3" a="1"/>
  <c r="C50" i="3" s="1"/>
  <c r="O49" i="3" a="1"/>
  <c r="O49" i="3" s="1"/>
  <c r="K49" i="3" a="1"/>
  <c r="K49" i="3" s="1"/>
  <c r="G49" i="3" a="1"/>
  <c r="G49" i="3" s="1"/>
  <c r="C49" i="3" a="1"/>
  <c r="C49" i="3" s="1"/>
  <c r="O48" i="3" a="1"/>
  <c r="O48" i="3" s="1"/>
  <c r="O76" i="3" a="1"/>
  <c r="O76" i="3" s="1"/>
  <c r="O73" i="3" a="1"/>
  <c r="O73" i="3" s="1"/>
  <c r="L71" i="3" a="1"/>
  <c r="L71" i="3" s="1"/>
  <c r="D70" i="3" a="1"/>
  <c r="D70" i="3" s="1"/>
  <c r="I69" i="3" a="1"/>
  <c r="I69" i="3" s="1"/>
  <c r="O68" i="3" a="1"/>
  <c r="O68" i="3" s="1"/>
  <c r="F68" i="3" a="1"/>
  <c r="F68" i="3" s="1"/>
  <c r="N67" i="3" a="1"/>
  <c r="N67" i="3" s="1"/>
  <c r="F67" i="3" a="1"/>
  <c r="F67" i="3" s="1"/>
  <c r="N66" i="3" a="1"/>
  <c r="N66" i="3" s="1"/>
  <c r="F66" i="3" a="1"/>
  <c r="F66" i="3" s="1"/>
  <c r="N65" i="3" a="1"/>
  <c r="N65" i="3" s="1"/>
  <c r="F65" i="3" a="1"/>
  <c r="F65" i="3" s="1"/>
  <c r="N64" i="3" a="1"/>
  <c r="N64" i="3" s="1"/>
  <c r="P63" i="3" a="1"/>
  <c r="P63" i="3" s="1"/>
  <c r="J63" i="3" a="1"/>
  <c r="J63" i="3" s="1"/>
  <c r="C63" i="3" a="1"/>
  <c r="C63" i="3" s="1"/>
  <c r="M62" i="3" a="1"/>
  <c r="M62" i="3" s="1"/>
  <c r="P61" i="3" a="1"/>
  <c r="P61" i="3" s="1"/>
  <c r="J61" i="3" a="1"/>
  <c r="J61" i="3" s="1"/>
  <c r="C61" i="3" a="1"/>
  <c r="C61" i="3" s="1"/>
  <c r="M60" i="3" a="1"/>
  <c r="M60" i="3" s="1"/>
  <c r="P59" i="3" a="1"/>
  <c r="P59" i="3" s="1"/>
  <c r="J59" i="3" a="1"/>
  <c r="J59" i="3" s="1"/>
  <c r="C59" i="3" a="1"/>
  <c r="C59" i="3" s="1"/>
  <c r="M58" i="3" a="1"/>
  <c r="M58" i="3" s="1"/>
  <c r="G58" i="3" a="1"/>
  <c r="G58" i="3" s="1"/>
  <c r="B58" i="3" a="1"/>
  <c r="B58" i="3" s="1"/>
  <c r="L57" i="3" a="1"/>
  <c r="L57" i="3" s="1"/>
  <c r="G57" i="3" a="1"/>
  <c r="G57" i="3" s="1"/>
  <c r="B57" i="3" a="1"/>
  <c r="B57" i="3" s="1"/>
  <c r="L56" i="3" a="1"/>
  <c r="L56" i="3" s="1"/>
  <c r="G56" i="3" a="1"/>
  <c r="G56" i="3" s="1"/>
  <c r="B56" i="3" a="1"/>
  <c r="B56" i="3" s="1"/>
  <c r="L55" i="3" a="1"/>
  <c r="L55" i="3" s="1"/>
  <c r="G55" i="3" a="1"/>
  <c r="G55" i="3" s="1"/>
  <c r="B55" i="3" a="1"/>
  <c r="B55" i="3" s="1"/>
  <c r="L54" i="3" a="1"/>
  <c r="L54" i="3" s="1"/>
  <c r="G54" i="3" a="1"/>
  <c r="G54" i="3" s="1"/>
  <c r="H71" i="3" a="1"/>
  <c r="H71" i="3" s="1"/>
  <c r="C70" i="3" a="1"/>
  <c r="C70" i="3" s="1"/>
  <c r="H69" i="3" a="1"/>
  <c r="H69" i="3" s="1"/>
  <c r="M68" i="3" a="1"/>
  <c r="M68" i="3" s="1"/>
  <c r="E68" i="3" a="1"/>
  <c r="E68" i="3" s="1"/>
  <c r="M67" i="3" a="1"/>
  <c r="M67" i="3" s="1"/>
  <c r="E67" i="3" a="1"/>
  <c r="E67" i="3" s="1"/>
  <c r="M66" i="3" a="1"/>
  <c r="M66" i="3" s="1"/>
  <c r="E66" i="3" a="1"/>
  <c r="E66" i="3" s="1"/>
  <c r="M65" i="3" a="1"/>
  <c r="M65" i="3" s="1"/>
  <c r="E65" i="3" a="1"/>
  <c r="E65" i="3" s="1"/>
  <c r="M64" i="3" a="1"/>
  <c r="M64" i="3" s="1"/>
  <c r="F64" i="3" a="1"/>
  <c r="F64" i="3" s="1"/>
  <c r="O63" i="3" a="1"/>
  <c r="O63" i="3" s="1"/>
  <c r="I63" i="3" a="1"/>
  <c r="I63" i="3" s="1"/>
  <c r="L62" i="3" a="1"/>
  <c r="L62" i="3" s="1"/>
  <c r="F62" i="3" a="1"/>
  <c r="F62" i="3" s="1"/>
  <c r="O61" i="3" a="1"/>
  <c r="O61" i="3" s="1"/>
  <c r="I61" i="3" a="1"/>
  <c r="I61" i="3" s="1"/>
  <c r="L60" i="3" a="1"/>
  <c r="L60" i="3" s="1"/>
  <c r="F60" i="3" a="1"/>
  <c r="F60" i="3" s="1"/>
  <c r="O59" i="3" a="1"/>
  <c r="O59" i="3" s="1"/>
  <c r="I59" i="3" a="1"/>
  <c r="I59" i="3" s="1"/>
  <c r="L58" i="3" a="1"/>
  <c r="L58" i="3" s="1"/>
  <c r="A58" i="3" a="1"/>
  <c r="A58" i="3" s="1"/>
  <c r="A57" i="3" a="1"/>
  <c r="A57" i="3" s="1"/>
  <c r="A56" i="3" a="1"/>
  <c r="A56" i="3" s="1"/>
  <c r="A55" i="3" a="1"/>
  <c r="A55" i="3" s="1"/>
  <c r="B54" i="3" a="1"/>
  <c r="B54" i="3" s="1"/>
  <c r="N53" i="3" a="1"/>
  <c r="N53" i="3" s="1"/>
  <c r="J53" i="3" a="1"/>
  <c r="J53" i="3" s="1"/>
  <c r="F53" i="3" a="1"/>
  <c r="F53" i="3" s="1"/>
  <c r="B53" i="3" a="1"/>
  <c r="B53" i="3" s="1"/>
  <c r="N52" i="3" a="1"/>
  <c r="N52" i="3" s="1"/>
  <c r="J52" i="3" a="1"/>
  <c r="J52" i="3" s="1"/>
  <c r="F52" i="3" a="1"/>
  <c r="F52" i="3" s="1"/>
  <c r="B52" i="3" a="1"/>
  <c r="B52" i="3" s="1"/>
  <c r="N51" i="3" a="1"/>
  <c r="N51" i="3" s="1"/>
  <c r="J51" i="3" a="1"/>
  <c r="J51" i="3" s="1"/>
  <c r="F51" i="3" a="1"/>
  <c r="F51" i="3" s="1"/>
  <c r="B51" i="3" a="1"/>
  <c r="B51" i="3" s="1"/>
  <c r="N50" i="3" a="1"/>
  <c r="N50" i="3" s="1"/>
  <c r="J50" i="3" a="1"/>
  <c r="J50" i="3" s="1"/>
  <c r="F50" i="3" a="1"/>
  <c r="F50" i="3" s="1"/>
  <c r="B50" i="3" a="1"/>
  <c r="B50" i="3" s="1"/>
  <c r="B76" i="3" a="1"/>
  <c r="B76" i="3" s="1"/>
  <c r="D71" i="3" a="1"/>
  <c r="D71" i="3" s="1"/>
  <c r="A70" i="3" a="1"/>
  <c r="A70" i="3" s="1"/>
  <c r="G69" i="3" a="1"/>
  <c r="G69" i="3" s="1"/>
  <c r="L68" i="3" a="1"/>
  <c r="L68" i="3" s="1"/>
  <c r="D68" i="3" a="1"/>
  <c r="D68" i="3" s="1"/>
  <c r="L67" i="3" a="1"/>
  <c r="L67" i="3" s="1"/>
  <c r="D67" i="3" a="1"/>
  <c r="D67" i="3" s="1"/>
  <c r="L66" i="3" a="1"/>
  <c r="L66" i="3" s="1"/>
  <c r="D66" i="3" a="1"/>
  <c r="D66" i="3" s="1"/>
  <c r="L65" i="3" a="1"/>
  <c r="L65" i="3" s="1"/>
  <c r="D65" i="3" a="1"/>
  <c r="D65" i="3" s="1"/>
  <c r="L64" i="3" a="1"/>
  <c r="L64" i="3" s="1"/>
  <c r="E64" i="3" a="1"/>
  <c r="E64" i="3" s="1"/>
  <c r="H63" i="3" a="1"/>
  <c r="H63" i="3" s="1"/>
  <c r="B63" i="3" a="1"/>
  <c r="B63" i="3" s="1"/>
  <c r="K62" i="3" a="1"/>
  <c r="K62" i="3" s="1"/>
  <c r="E62" i="3" a="1"/>
  <c r="E62" i="3" s="1"/>
  <c r="H61" i="3" a="1"/>
  <c r="H61" i="3" s="1"/>
  <c r="B61" i="3" a="1"/>
  <c r="B61" i="3" s="1"/>
  <c r="K60" i="3" a="1"/>
  <c r="K60" i="3" s="1"/>
  <c r="E60" i="3" a="1"/>
  <c r="E60" i="3" s="1"/>
  <c r="H59" i="3" a="1"/>
  <c r="H59" i="3" s="1"/>
  <c r="B59" i="3" a="1"/>
  <c r="B59" i="3" s="1"/>
  <c r="K58" i="3" a="1"/>
  <c r="K58" i="3" s="1"/>
  <c r="F58" i="3" a="1"/>
  <c r="F58" i="3" s="1"/>
  <c r="P57" i="3" a="1"/>
  <c r="P57" i="3" s="1"/>
  <c r="K57" i="3" a="1"/>
  <c r="K57" i="3" s="1"/>
  <c r="F57" i="3" a="1"/>
  <c r="F57" i="3" s="1"/>
  <c r="P56" i="3" a="1"/>
  <c r="P56" i="3" s="1"/>
  <c r="K56" i="3" a="1"/>
  <c r="K56" i="3" s="1"/>
  <c r="F56" i="3" a="1"/>
  <c r="F56" i="3" s="1"/>
  <c r="P55" i="3" a="1"/>
  <c r="P55" i="3" s="1"/>
  <c r="K55" i="3" a="1"/>
  <c r="K55" i="3" s="1"/>
  <c r="F55" i="3" a="1"/>
  <c r="F55" i="3" s="1"/>
  <c r="P54" i="3" a="1"/>
  <c r="P54" i="3" s="1"/>
  <c r="K54" i="3" a="1"/>
  <c r="K54" i="3" s="1"/>
  <c r="F54" i="3" a="1"/>
  <c r="F54" i="3" s="1"/>
  <c r="L75" i="3" a="1"/>
  <c r="L75" i="3" s="1"/>
  <c r="P72" i="3" a="1"/>
  <c r="P72" i="3" s="1"/>
  <c r="P70" i="3" a="1"/>
  <c r="P70" i="3" s="1"/>
  <c r="P69" i="3" a="1"/>
  <c r="P69" i="3" s="1"/>
  <c r="E69" i="3" a="1"/>
  <c r="E69" i="3" s="1"/>
  <c r="K68" i="3" a="1"/>
  <c r="K68" i="3" s="1"/>
  <c r="C68" i="3" a="1"/>
  <c r="C68" i="3" s="1"/>
  <c r="K67" i="3" a="1"/>
  <c r="K67" i="3" s="1"/>
  <c r="C67" i="3" a="1"/>
  <c r="C67" i="3" s="1"/>
  <c r="K66" i="3" a="1"/>
  <c r="K66" i="3" s="1"/>
  <c r="C66" i="3" a="1"/>
  <c r="C66" i="3" s="1"/>
  <c r="K65" i="3" a="1"/>
  <c r="K65" i="3" s="1"/>
  <c r="C65" i="3" a="1"/>
  <c r="C65" i="3" s="1"/>
  <c r="K64" i="3" a="1"/>
  <c r="K64" i="3" s="1"/>
  <c r="D64" i="3" a="1"/>
  <c r="D64" i="3" s="1"/>
  <c r="N63" i="3" a="1"/>
  <c r="N63" i="3" s="1"/>
  <c r="G63" i="3" a="1"/>
  <c r="G63" i="3" s="1"/>
  <c r="A63" i="3" a="1"/>
  <c r="A63" i="3" s="1"/>
  <c r="D62" i="3" a="1"/>
  <c r="D62" i="3" s="1"/>
  <c r="N61" i="3" a="1"/>
  <c r="N61" i="3" s="1"/>
  <c r="G61" i="3" a="1"/>
  <c r="G61" i="3" s="1"/>
  <c r="A61" i="3" a="1"/>
  <c r="A61" i="3" s="1"/>
  <c r="D60" i="3" a="1"/>
  <c r="D60" i="3" s="1"/>
  <c r="N59" i="3" a="1"/>
  <c r="N59" i="3" s="1"/>
  <c r="G59" i="3" a="1"/>
  <c r="G59" i="3" s="1"/>
  <c r="A59" i="3" a="1"/>
  <c r="A59" i="3" s="1"/>
  <c r="E58" i="3" a="1"/>
  <c r="E58" i="3" s="1"/>
  <c r="E57" i="3" a="1"/>
  <c r="E57" i="3" s="1"/>
  <c r="E56" i="3" a="1"/>
  <c r="E56" i="3" s="1"/>
  <c r="E55" i="3" a="1"/>
  <c r="E55" i="3" s="1"/>
  <c r="E54" i="3" a="1"/>
  <c r="E54" i="3" s="1"/>
  <c r="A54" i="3" a="1"/>
  <c r="A54" i="3" s="1"/>
  <c r="M53" i="3" a="1"/>
  <c r="M53" i="3" s="1"/>
  <c r="I53" i="3" a="1"/>
  <c r="I53" i="3" s="1"/>
  <c r="E53" i="3" a="1"/>
  <c r="E53" i="3" s="1"/>
  <c r="A53" i="3" a="1"/>
  <c r="A53" i="3" s="1"/>
  <c r="M52" i="3" a="1"/>
  <c r="M52" i="3" s="1"/>
  <c r="I52" i="3" a="1"/>
  <c r="I52" i="3" s="1"/>
  <c r="E52" i="3" a="1"/>
  <c r="E52" i="3" s="1"/>
  <c r="A52" i="3" a="1"/>
  <c r="A52" i="3" s="1"/>
  <c r="M51" i="3" a="1"/>
  <c r="M51" i="3" s="1"/>
  <c r="I51" i="3" a="1"/>
  <c r="I51" i="3" s="1"/>
  <c r="E51" i="3" a="1"/>
  <c r="E51" i="3" s="1"/>
  <c r="A51" i="3" a="1"/>
  <c r="A51" i="3" s="1"/>
  <c r="M50" i="3" a="1"/>
  <c r="M50" i="3" s="1"/>
  <c r="E75" i="3" a="1"/>
  <c r="E75" i="3" s="1"/>
  <c r="L72" i="3" a="1"/>
  <c r="L72" i="3" s="1"/>
  <c r="L70" i="3" a="1"/>
  <c r="L70" i="3" s="1"/>
  <c r="O69" i="3" a="1"/>
  <c r="O69" i="3" s="1"/>
  <c r="D69" i="3" a="1"/>
  <c r="D69" i="3" s="1"/>
  <c r="J68" i="3" a="1"/>
  <c r="J68" i="3" s="1"/>
  <c r="B68" i="3" a="1"/>
  <c r="B68" i="3" s="1"/>
  <c r="J67" i="3" a="1"/>
  <c r="J67" i="3" s="1"/>
  <c r="B67" i="3" a="1"/>
  <c r="B67" i="3" s="1"/>
  <c r="J66" i="3" a="1"/>
  <c r="J66" i="3" s="1"/>
  <c r="B66" i="3" a="1"/>
  <c r="B66" i="3" s="1"/>
  <c r="J65" i="3" a="1"/>
  <c r="J65" i="3" s="1"/>
  <c r="B65" i="3" a="1"/>
  <c r="B65" i="3" s="1"/>
  <c r="J64" i="3" a="1"/>
  <c r="J64" i="3" s="1"/>
  <c r="C64" i="3" a="1"/>
  <c r="C64" i="3" s="1"/>
  <c r="M63" i="3" a="1"/>
  <c r="M63" i="3" s="1"/>
  <c r="P62" i="3" a="1"/>
  <c r="P62" i="3" s="1"/>
  <c r="J62" i="3" a="1"/>
  <c r="J62" i="3" s="1"/>
  <c r="C62" i="3" a="1"/>
  <c r="C62" i="3" s="1"/>
  <c r="M61" i="3" a="1"/>
  <c r="M61" i="3" s="1"/>
  <c r="P60" i="3" a="1"/>
  <c r="P60" i="3" s="1"/>
  <c r="J60" i="3" a="1"/>
  <c r="J60" i="3" s="1"/>
  <c r="C60" i="3" a="1"/>
  <c r="C60" i="3" s="1"/>
  <c r="M59" i="3" a="1"/>
  <c r="M59" i="3" s="1"/>
  <c r="P58" i="3" a="1"/>
  <c r="P58" i="3" s="1"/>
  <c r="J58" i="3" a="1"/>
  <c r="J58" i="3" s="1"/>
  <c r="D58" i="3" a="1"/>
  <c r="D58" i="3" s="1"/>
  <c r="O57" i="3" a="1"/>
  <c r="O57" i="3" s="1"/>
  <c r="J57" i="3" a="1"/>
  <c r="J57" i="3" s="1"/>
  <c r="D57" i="3" a="1"/>
  <c r="D57" i="3" s="1"/>
  <c r="O56" i="3" a="1"/>
  <c r="O56" i="3" s="1"/>
  <c r="J56" i="3" a="1"/>
  <c r="J56" i="3" s="1"/>
  <c r="D56" i="3" a="1"/>
  <c r="D56" i="3" s="1"/>
  <c r="O55" i="3" a="1"/>
  <c r="O55" i="3" s="1"/>
  <c r="J55" i="3" a="1"/>
  <c r="J55" i="3" s="1"/>
  <c r="D55" i="3" a="1"/>
  <c r="D55" i="3" s="1"/>
  <c r="O54" i="3" a="1"/>
  <c r="O54" i="3" s="1"/>
  <c r="J54" i="3" a="1"/>
  <c r="J54" i="3" s="1"/>
  <c r="I50" i="3" a="1"/>
  <c r="I50" i="3" s="1"/>
  <c r="E49" i="3" a="1"/>
  <c r="E49" i="3" s="1"/>
  <c r="J48" i="3" a="1"/>
  <c r="J48" i="3" s="1"/>
  <c r="D48" i="3" a="1"/>
  <c r="D48" i="3" s="1"/>
  <c r="G47" i="3" a="1"/>
  <c r="G47" i="3" s="1"/>
  <c r="A47" i="3" a="1"/>
  <c r="A47" i="3" s="1"/>
  <c r="J46" i="3" a="1"/>
  <c r="J46" i="3" s="1"/>
  <c r="D46" i="3" a="1"/>
  <c r="D46" i="3" s="1"/>
  <c r="G45" i="3" a="1"/>
  <c r="G45" i="3" s="1"/>
  <c r="A45" i="3" a="1"/>
  <c r="A45" i="3" s="1"/>
  <c r="J44" i="3" a="1"/>
  <c r="J44" i="3" s="1"/>
  <c r="D44" i="3" a="1"/>
  <c r="D44" i="3" s="1"/>
  <c r="G43" i="3" a="1"/>
  <c r="G43" i="3" s="1"/>
  <c r="G42" i="3" a="1"/>
  <c r="G42" i="3" s="1"/>
  <c r="G41" i="3" a="1"/>
  <c r="G41" i="3" s="1"/>
  <c r="G40" i="3" a="1"/>
  <c r="G40" i="3" s="1"/>
  <c r="G39" i="3" a="1"/>
  <c r="G39" i="3" s="1"/>
  <c r="G38" i="3" a="1"/>
  <c r="G38" i="3" s="1"/>
  <c r="G37" i="3" a="1"/>
  <c r="G37" i="3" s="1"/>
  <c r="G36" i="3" a="1"/>
  <c r="G36" i="3" s="1"/>
  <c r="G35" i="3" a="1"/>
  <c r="G35" i="3" s="1"/>
  <c r="G34" i="3" a="1"/>
  <c r="G34" i="3" s="1"/>
  <c r="G33" i="3" a="1"/>
  <c r="G33" i="3" s="1"/>
  <c r="M32" i="3" a="1"/>
  <c r="M32" i="3" s="1"/>
  <c r="D32" i="3" a="1"/>
  <c r="D32" i="3" s="1"/>
  <c r="O31" i="3" a="1"/>
  <c r="O31" i="3" s="1"/>
  <c r="F31" i="3" a="1"/>
  <c r="F31" i="3" s="1"/>
  <c r="B31" i="3" a="1"/>
  <c r="B31" i="3" s="1"/>
  <c r="N30" i="3" a="1"/>
  <c r="N30" i="3" s="1"/>
  <c r="J30" i="3" a="1"/>
  <c r="J30" i="3" s="1"/>
  <c r="F30" i="3" a="1"/>
  <c r="F30" i="3" s="1"/>
  <c r="B30" i="3" a="1"/>
  <c r="B30" i="3" s="1"/>
  <c r="N29" i="3" a="1"/>
  <c r="N29" i="3" s="1"/>
  <c r="J29" i="3" a="1"/>
  <c r="J29" i="3" s="1"/>
  <c r="F29" i="3" a="1"/>
  <c r="F29" i="3" s="1"/>
  <c r="B29" i="3" a="1"/>
  <c r="B29" i="3" s="1"/>
  <c r="N28" i="3" a="1"/>
  <c r="N28" i="3" s="1"/>
  <c r="J28" i="3" a="1"/>
  <c r="J28" i="3" s="1"/>
  <c r="F28" i="3" a="1"/>
  <c r="F28" i="3" s="1"/>
  <c r="B28" i="3" a="1"/>
  <c r="B28" i="3" s="1"/>
  <c r="N27" i="3" a="1"/>
  <c r="N27" i="3" s="1"/>
  <c r="J27" i="3" a="1"/>
  <c r="J27" i="3" s="1"/>
  <c r="F27" i="3" a="1"/>
  <c r="F27" i="3" s="1"/>
  <c r="B27" i="3" a="1"/>
  <c r="B27" i="3" s="1"/>
  <c r="N26" i="3" a="1"/>
  <c r="N26" i="3" s="1"/>
  <c r="J26" i="3" a="1"/>
  <c r="J26" i="3" s="1"/>
  <c r="F26" i="3" a="1"/>
  <c r="F26" i="3" s="1"/>
  <c r="B26" i="3" a="1"/>
  <c r="B26" i="3" s="1"/>
  <c r="N25" i="3" a="1"/>
  <c r="N25" i="3" s="1"/>
  <c r="J25" i="3" a="1"/>
  <c r="J25" i="3" s="1"/>
  <c r="F25" i="3" a="1"/>
  <c r="F25" i="3" s="1"/>
  <c r="B25" i="3" a="1"/>
  <c r="B25" i="3" s="1"/>
  <c r="N24" i="3" a="1"/>
  <c r="N24" i="3" s="1"/>
  <c r="J24" i="3" a="1"/>
  <c r="J24" i="3" s="1"/>
  <c r="F24" i="3" a="1"/>
  <c r="F24" i="3" s="1"/>
  <c r="B24" i="3" a="1"/>
  <c r="B24" i="3" s="1"/>
  <c r="N23" i="3" a="1"/>
  <c r="N23" i="3" s="1"/>
  <c r="J23" i="3" a="1"/>
  <c r="J23" i="3" s="1"/>
  <c r="F23" i="3" a="1"/>
  <c r="F23" i="3" s="1"/>
  <c r="B23" i="3" a="1"/>
  <c r="B23" i="3" s="1"/>
  <c r="N22" i="3" a="1"/>
  <c r="N22" i="3" s="1"/>
  <c r="J22" i="3" a="1"/>
  <c r="J22" i="3" s="1"/>
  <c r="F22" i="3" a="1"/>
  <c r="F22" i="3" s="1"/>
  <c r="B22" i="3" a="1"/>
  <c r="B22" i="3" s="1"/>
  <c r="N21" i="3" a="1"/>
  <c r="N21" i="3" s="1"/>
  <c r="J21" i="3" a="1"/>
  <c r="J21" i="3" s="1"/>
  <c r="F21" i="3" a="1"/>
  <c r="F21" i="3" s="1"/>
  <c r="B21" i="3" a="1"/>
  <c r="B21" i="3" s="1"/>
  <c r="N20" i="3" a="1"/>
  <c r="N20" i="3" s="1"/>
  <c r="J20" i="3" a="1"/>
  <c r="J20" i="3" s="1"/>
  <c r="F20" i="3" a="1"/>
  <c r="F20" i="3" s="1"/>
  <c r="B20" i="3" a="1"/>
  <c r="B20" i="3" s="1"/>
  <c r="N19" i="3" a="1"/>
  <c r="N19" i="3" s="1"/>
  <c r="J19" i="3" a="1"/>
  <c r="J19" i="3" s="1"/>
  <c r="F19" i="3" a="1"/>
  <c r="F19" i="3" s="1"/>
  <c r="B19" i="3" a="1"/>
  <c r="B19" i="3" s="1"/>
  <c r="N18" i="3" a="1"/>
  <c r="N18" i="3" s="1"/>
  <c r="J18" i="3" a="1"/>
  <c r="J18" i="3" s="1"/>
  <c r="F18" i="3" a="1"/>
  <c r="F18" i="3" s="1"/>
  <c r="B18" i="3" a="1"/>
  <c r="B18" i="3" s="1"/>
  <c r="N17" i="3" a="1"/>
  <c r="N17" i="3" s="1"/>
  <c r="J17" i="3" a="1"/>
  <c r="J17" i="3" s="1"/>
  <c r="F17" i="3" a="1"/>
  <c r="F17" i="3" s="1"/>
  <c r="B17" i="3" a="1"/>
  <c r="B17" i="3" s="1"/>
  <c r="N16" i="3" a="1"/>
  <c r="N16" i="3" s="1"/>
  <c r="J16" i="3" a="1"/>
  <c r="J16" i="3" s="1"/>
  <c r="F16" i="3" a="1"/>
  <c r="F16" i="3" s="1"/>
  <c r="B16" i="3" a="1"/>
  <c r="B16" i="3" s="1"/>
  <c r="E50" i="3" a="1"/>
  <c r="E50" i="3" s="1"/>
  <c r="B49" i="3" a="1"/>
  <c r="B49" i="3" s="1"/>
  <c r="C48" i="3" a="1"/>
  <c r="C48" i="3" s="1"/>
  <c r="M47" i="3" a="1"/>
  <c r="M47" i="3" s="1"/>
  <c r="F47" i="3" a="1"/>
  <c r="F47" i="3" s="1"/>
  <c r="P46" i="3" a="1"/>
  <c r="P46" i="3" s="1"/>
  <c r="C46" i="3" a="1"/>
  <c r="C46" i="3" s="1"/>
  <c r="M45" i="3" a="1"/>
  <c r="M45" i="3" s="1"/>
  <c r="F45" i="3" a="1"/>
  <c r="F45" i="3" s="1"/>
  <c r="P44" i="3" a="1"/>
  <c r="P44" i="3" s="1"/>
  <c r="C44" i="3" a="1"/>
  <c r="C44" i="3" s="1"/>
  <c r="M43" i="3" a="1"/>
  <c r="M43" i="3" s="1"/>
  <c r="F43" i="3" a="1"/>
  <c r="F43" i="3" s="1"/>
  <c r="A43" i="3" a="1"/>
  <c r="A43" i="3" s="1"/>
  <c r="L42" i="3" a="1"/>
  <c r="L42" i="3" s="1"/>
  <c r="F42" i="3" a="1"/>
  <c r="F42" i="3" s="1"/>
  <c r="A42" i="3" a="1"/>
  <c r="A42" i="3" s="1"/>
  <c r="L41" i="3" a="1"/>
  <c r="L41" i="3" s="1"/>
  <c r="F41" i="3" a="1"/>
  <c r="F41" i="3" s="1"/>
  <c r="A41" i="3" a="1"/>
  <c r="A41" i="3" s="1"/>
  <c r="L40" i="3" a="1"/>
  <c r="L40" i="3" s="1"/>
  <c r="F40" i="3" a="1"/>
  <c r="F40" i="3" s="1"/>
  <c r="A40" i="3" a="1"/>
  <c r="A40" i="3" s="1"/>
  <c r="L39" i="3" a="1"/>
  <c r="L39" i="3" s="1"/>
  <c r="F39" i="3" a="1"/>
  <c r="F39" i="3" s="1"/>
  <c r="A39" i="3" a="1"/>
  <c r="A39" i="3" s="1"/>
  <c r="L38" i="3" a="1"/>
  <c r="L38" i="3" s="1"/>
  <c r="F38" i="3" a="1"/>
  <c r="F38" i="3" s="1"/>
  <c r="A38" i="3" a="1"/>
  <c r="A38" i="3" s="1"/>
  <c r="L37" i="3" a="1"/>
  <c r="L37" i="3" s="1"/>
  <c r="F37" i="3" a="1"/>
  <c r="F37" i="3" s="1"/>
  <c r="A37" i="3" a="1"/>
  <c r="A37" i="3" s="1"/>
  <c r="L36" i="3" a="1"/>
  <c r="L36" i="3" s="1"/>
  <c r="F36" i="3" a="1"/>
  <c r="F36" i="3" s="1"/>
  <c r="A36" i="3" a="1"/>
  <c r="A36" i="3" s="1"/>
  <c r="L35" i="3" a="1"/>
  <c r="L35" i="3" s="1"/>
  <c r="F35" i="3" a="1"/>
  <c r="F35" i="3" s="1"/>
  <c r="A35" i="3" a="1"/>
  <c r="A35" i="3" s="1"/>
  <c r="L34" i="3" a="1"/>
  <c r="L34" i="3" s="1"/>
  <c r="F34" i="3" a="1"/>
  <c r="F34" i="3" s="1"/>
  <c r="A34" i="3" a="1"/>
  <c r="A34" i="3" s="1"/>
  <c r="L33" i="3" a="1"/>
  <c r="L33" i="3" s="1"/>
  <c r="F33" i="3" a="1"/>
  <c r="F33" i="3" s="1"/>
  <c r="A33" i="3" a="1"/>
  <c r="A33" i="3" s="1"/>
  <c r="H32" i="3" a="1"/>
  <c r="H32" i="3" s="1"/>
  <c r="C32" i="3" a="1"/>
  <c r="C32" i="3" s="1"/>
  <c r="J31" i="3" a="1"/>
  <c r="J31" i="3" s="1"/>
  <c r="A50" i="3" a="1"/>
  <c r="A50" i="3" s="1"/>
  <c r="A49" i="3" a="1"/>
  <c r="A49" i="3" s="1"/>
  <c r="I48" i="3" a="1"/>
  <c r="I48" i="3" s="1"/>
  <c r="B48" i="3" a="1"/>
  <c r="B48" i="3" s="1"/>
  <c r="L47" i="3" a="1"/>
  <c r="L47" i="3" s="1"/>
  <c r="O46" i="3" a="1"/>
  <c r="O46" i="3" s="1"/>
  <c r="I46" i="3" a="1"/>
  <c r="I46" i="3" s="1"/>
  <c r="B46" i="3" a="1"/>
  <c r="B46" i="3" s="1"/>
  <c r="L45" i="3" a="1"/>
  <c r="L45" i="3" s="1"/>
  <c r="O44" i="3" a="1"/>
  <c r="O44" i="3" s="1"/>
  <c r="I44" i="3" a="1"/>
  <c r="I44" i="3" s="1"/>
  <c r="B44" i="3" a="1"/>
  <c r="B44" i="3" s="1"/>
  <c r="L43" i="3" a="1"/>
  <c r="L43" i="3" s="1"/>
  <c r="K42" i="3" a="1"/>
  <c r="K42" i="3" s="1"/>
  <c r="K41" i="3" a="1"/>
  <c r="K41" i="3" s="1"/>
  <c r="K40" i="3" a="1"/>
  <c r="K40" i="3" s="1"/>
  <c r="K39" i="3" a="1"/>
  <c r="K39" i="3" s="1"/>
  <c r="K38" i="3" a="1"/>
  <c r="K38" i="3" s="1"/>
  <c r="K37" i="3" a="1"/>
  <c r="K37" i="3" s="1"/>
  <c r="K36" i="3" a="1"/>
  <c r="K36" i="3" s="1"/>
  <c r="K35" i="3" a="1"/>
  <c r="K35" i="3" s="1"/>
  <c r="K34" i="3" a="1"/>
  <c r="K34" i="3" s="1"/>
  <c r="K33" i="3" a="1"/>
  <c r="K33" i="3" s="1"/>
  <c r="L32" i="3" a="1"/>
  <c r="L32" i="3" s="1"/>
  <c r="G32" i="3" a="1"/>
  <c r="G32" i="3" s="1"/>
  <c r="N31" i="3" a="1"/>
  <c r="N31" i="3" s="1"/>
  <c r="E31" i="3" a="1"/>
  <c r="E31" i="3" s="1"/>
  <c r="A31" i="3" a="1"/>
  <c r="A31" i="3" s="1"/>
  <c r="M30" i="3" a="1"/>
  <c r="M30" i="3" s="1"/>
  <c r="I30" i="3" a="1"/>
  <c r="I30" i="3" s="1"/>
  <c r="E30" i="3" a="1"/>
  <c r="E30" i="3" s="1"/>
  <c r="A30" i="3" a="1"/>
  <c r="A30" i="3" s="1"/>
  <c r="M29" i="3" a="1"/>
  <c r="M29" i="3" s="1"/>
  <c r="I29" i="3" a="1"/>
  <c r="I29" i="3" s="1"/>
  <c r="E29" i="3" a="1"/>
  <c r="E29" i="3" s="1"/>
  <c r="A29" i="3" a="1"/>
  <c r="A29" i="3" s="1"/>
  <c r="M28" i="3" a="1"/>
  <c r="M28" i="3" s="1"/>
  <c r="I28" i="3" a="1"/>
  <c r="I28" i="3" s="1"/>
  <c r="E28" i="3" a="1"/>
  <c r="E28" i="3" s="1"/>
  <c r="A28" i="3" a="1"/>
  <c r="A28" i="3" s="1"/>
  <c r="M27" i="3" a="1"/>
  <c r="M27" i="3" s="1"/>
  <c r="I27" i="3" a="1"/>
  <c r="I27" i="3" s="1"/>
  <c r="E27" i="3" a="1"/>
  <c r="E27" i="3" s="1"/>
  <c r="A27" i="3" a="1"/>
  <c r="A27" i="3" s="1"/>
  <c r="M26" i="3" a="1"/>
  <c r="M26" i="3" s="1"/>
  <c r="I26" i="3" a="1"/>
  <c r="I26" i="3" s="1"/>
  <c r="E26" i="3" a="1"/>
  <c r="E26" i="3" s="1"/>
  <c r="A26" i="3" a="1"/>
  <c r="A26" i="3" s="1"/>
  <c r="M25" i="3" a="1"/>
  <c r="M25" i="3" s="1"/>
  <c r="I25" i="3" a="1"/>
  <c r="I25" i="3" s="1"/>
  <c r="E25" i="3" a="1"/>
  <c r="E25" i="3" s="1"/>
  <c r="A25" i="3" a="1"/>
  <c r="A25" i="3" s="1"/>
  <c r="M24" i="3" a="1"/>
  <c r="M24" i="3" s="1"/>
  <c r="I24" i="3" a="1"/>
  <c r="I24" i="3" s="1"/>
  <c r="E24" i="3" a="1"/>
  <c r="E24" i="3" s="1"/>
  <c r="A24" i="3" a="1"/>
  <c r="A24" i="3" s="1"/>
  <c r="M23" i="3" a="1"/>
  <c r="M23" i="3" s="1"/>
  <c r="I23" i="3" a="1"/>
  <c r="I23" i="3" s="1"/>
  <c r="E23" i="3" a="1"/>
  <c r="E23" i="3" s="1"/>
  <c r="A23" i="3" a="1"/>
  <c r="A23" i="3" s="1"/>
  <c r="M22" i="3" a="1"/>
  <c r="M22" i="3" s="1"/>
  <c r="I22" i="3" a="1"/>
  <c r="I22" i="3" s="1"/>
  <c r="E22" i="3" a="1"/>
  <c r="E22" i="3" s="1"/>
  <c r="A22" i="3" a="1"/>
  <c r="A22" i="3" s="1"/>
  <c r="M21" i="3" a="1"/>
  <c r="M21" i="3" s="1"/>
  <c r="I21" i="3" a="1"/>
  <c r="I21" i="3" s="1"/>
  <c r="E21" i="3" a="1"/>
  <c r="E21" i="3" s="1"/>
  <c r="A21" i="3" a="1"/>
  <c r="A21" i="3" s="1"/>
  <c r="M20" i="3" a="1"/>
  <c r="M20" i="3" s="1"/>
  <c r="I20" i="3" a="1"/>
  <c r="I20" i="3" s="1"/>
  <c r="E20" i="3" a="1"/>
  <c r="E20" i="3" s="1"/>
  <c r="A20" i="3" a="1"/>
  <c r="A20" i="3" s="1"/>
  <c r="M19" i="3" a="1"/>
  <c r="M19" i="3" s="1"/>
  <c r="I19" i="3" a="1"/>
  <c r="I19" i="3" s="1"/>
  <c r="E19" i="3" a="1"/>
  <c r="E19" i="3" s="1"/>
  <c r="A19" i="3" a="1"/>
  <c r="A19" i="3" s="1"/>
  <c r="M18" i="3" a="1"/>
  <c r="M18" i="3" s="1"/>
  <c r="I18" i="3" a="1"/>
  <c r="I18" i="3" s="1"/>
  <c r="E18" i="3" a="1"/>
  <c r="E18" i="3" s="1"/>
  <c r="A18" i="3" a="1"/>
  <c r="A18" i="3" s="1"/>
  <c r="M17" i="3" a="1"/>
  <c r="M17" i="3" s="1"/>
  <c r="I17" i="3" a="1"/>
  <c r="I17" i="3" s="1"/>
  <c r="E17" i="3" a="1"/>
  <c r="E17" i="3" s="1"/>
  <c r="A17" i="3" a="1"/>
  <c r="A17" i="3" s="1"/>
  <c r="M16" i="3" a="1"/>
  <c r="M16" i="3" s="1"/>
  <c r="I16" i="3" a="1"/>
  <c r="I16" i="3" s="1"/>
  <c r="E16" i="3" a="1"/>
  <c r="E16" i="3" s="1"/>
  <c r="A16" i="3" a="1"/>
  <c r="A16" i="3" s="1"/>
  <c r="M15" i="3" a="1"/>
  <c r="M15" i="3" s="1"/>
  <c r="I15" i="3" a="1"/>
  <c r="I15" i="3" s="1"/>
  <c r="N49" i="3" a="1"/>
  <c r="N49" i="3" s="1"/>
  <c r="P48" i="3" a="1"/>
  <c r="P48" i="3" s="1"/>
  <c r="H48" i="3" a="1"/>
  <c r="H48" i="3" s="1"/>
  <c r="K47" i="3" a="1"/>
  <c r="K47" i="3" s="1"/>
  <c r="E47" i="3" a="1"/>
  <c r="E47" i="3" s="1"/>
  <c r="N46" i="3" a="1"/>
  <c r="N46" i="3" s="1"/>
  <c r="H46" i="3" a="1"/>
  <c r="H46" i="3" s="1"/>
  <c r="K45" i="3" a="1"/>
  <c r="K45" i="3" s="1"/>
  <c r="E45" i="3" a="1"/>
  <c r="E45" i="3" s="1"/>
  <c r="N44" i="3" a="1"/>
  <c r="N44" i="3" s="1"/>
  <c r="H44" i="3" a="1"/>
  <c r="H44" i="3" s="1"/>
  <c r="K43" i="3" a="1"/>
  <c r="K43" i="3" s="1"/>
  <c r="E43" i="3" a="1"/>
  <c r="E43" i="3" s="1"/>
  <c r="P42" i="3" a="1"/>
  <c r="P42" i="3" s="1"/>
  <c r="J42" i="3" a="1"/>
  <c r="J42" i="3" s="1"/>
  <c r="E42" i="3" a="1"/>
  <c r="E42" i="3" s="1"/>
  <c r="P41" i="3" a="1"/>
  <c r="P41" i="3" s="1"/>
  <c r="J41" i="3" a="1"/>
  <c r="J41" i="3" s="1"/>
  <c r="E41" i="3" a="1"/>
  <c r="E41" i="3" s="1"/>
  <c r="P40" i="3" a="1"/>
  <c r="P40" i="3" s="1"/>
  <c r="J40" i="3" a="1"/>
  <c r="J40" i="3" s="1"/>
  <c r="E40" i="3" a="1"/>
  <c r="E40" i="3" s="1"/>
  <c r="P39" i="3" a="1"/>
  <c r="P39" i="3" s="1"/>
  <c r="J39" i="3" a="1"/>
  <c r="J39" i="3" s="1"/>
  <c r="E39" i="3" a="1"/>
  <c r="E39" i="3" s="1"/>
  <c r="P38" i="3" a="1"/>
  <c r="P38" i="3" s="1"/>
  <c r="J38" i="3" a="1"/>
  <c r="J38" i="3" s="1"/>
  <c r="E38" i="3" a="1"/>
  <c r="E38" i="3" s="1"/>
  <c r="P37" i="3" a="1"/>
  <c r="P37" i="3" s="1"/>
  <c r="J37" i="3" a="1"/>
  <c r="J37" i="3" s="1"/>
  <c r="E37" i="3" a="1"/>
  <c r="E37" i="3" s="1"/>
  <c r="P36" i="3" a="1"/>
  <c r="P36" i="3" s="1"/>
  <c r="J36" i="3" a="1"/>
  <c r="J36" i="3" s="1"/>
  <c r="E36" i="3" a="1"/>
  <c r="E36" i="3" s="1"/>
  <c r="P35" i="3" a="1"/>
  <c r="P35" i="3" s="1"/>
  <c r="J35" i="3" a="1"/>
  <c r="J35" i="3" s="1"/>
  <c r="E35" i="3" a="1"/>
  <c r="E35" i="3" s="1"/>
  <c r="P34" i="3" a="1"/>
  <c r="P34" i="3" s="1"/>
  <c r="J34" i="3" a="1"/>
  <c r="J34" i="3" s="1"/>
  <c r="E34" i="3" a="1"/>
  <c r="E34" i="3" s="1"/>
  <c r="P33" i="3" a="1"/>
  <c r="P33" i="3" s="1"/>
  <c r="J33" i="3" a="1"/>
  <c r="J33" i="3" s="1"/>
  <c r="E33" i="3" a="1"/>
  <c r="E33" i="3" s="1"/>
  <c r="P32" i="3" a="1"/>
  <c r="P32" i="3" s="1"/>
  <c r="K32" i="3" a="1"/>
  <c r="K32" i="3" s="1"/>
  <c r="B32" i="3" a="1"/>
  <c r="B32" i="3" s="1"/>
  <c r="I31" i="3" a="1"/>
  <c r="I31" i="3" s="1"/>
  <c r="M49" i="3" a="1"/>
  <c r="M49" i="3" s="1"/>
  <c r="N48" i="3" a="1"/>
  <c r="N48" i="3" s="1"/>
  <c r="G48" i="3" a="1"/>
  <c r="G48" i="3" s="1"/>
  <c r="A48" i="3" a="1"/>
  <c r="A48" i="3" s="1"/>
  <c r="J47" i="3" a="1"/>
  <c r="J47" i="3" s="1"/>
  <c r="D47" i="3" a="1"/>
  <c r="D47" i="3" s="1"/>
  <c r="G46" i="3" a="1"/>
  <c r="G46" i="3" s="1"/>
  <c r="A46" i="3" a="1"/>
  <c r="A46" i="3" s="1"/>
  <c r="J45" i="3" a="1"/>
  <c r="J45" i="3" s="1"/>
  <c r="D45" i="3" a="1"/>
  <c r="D45" i="3" s="1"/>
  <c r="G44" i="3" a="1"/>
  <c r="G44" i="3" s="1"/>
  <c r="A44" i="3" a="1"/>
  <c r="A44" i="3" s="1"/>
  <c r="J43" i="3" a="1"/>
  <c r="J43" i="3" s="1"/>
  <c r="O42" i="3" a="1"/>
  <c r="O42" i="3" s="1"/>
  <c r="O41" i="3" a="1"/>
  <c r="O41" i="3" s="1"/>
  <c r="O40" i="3" a="1"/>
  <c r="O40" i="3" s="1"/>
  <c r="O39" i="3" a="1"/>
  <c r="O39" i="3" s="1"/>
  <c r="O38" i="3" a="1"/>
  <c r="O38" i="3" s="1"/>
  <c r="O37" i="3" a="1"/>
  <c r="O37" i="3" s="1"/>
  <c r="O36" i="3" a="1"/>
  <c r="O36" i="3" s="1"/>
  <c r="O35" i="3" a="1"/>
  <c r="O35" i="3" s="1"/>
  <c r="O34" i="3" a="1"/>
  <c r="O34" i="3" s="1"/>
  <c r="O33" i="3" a="1"/>
  <c r="O33" i="3" s="1"/>
  <c r="O32" i="3" a="1"/>
  <c r="O32" i="3" s="1"/>
  <c r="F32" i="3" a="1"/>
  <c r="F32" i="3" s="1"/>
  <c r="M31" i="3" a="1"/>
  <c r="M31" i="3" s="1"/>
  <c r="D31" i="3" a="1"/>
  <c r="D31" i="3" s="1"/>
  <c r="P30" i="3" a="1"/>
  <c r="P30" i="3" s="1"/>
  <c r="L30" i="3" a="1"/>
  <c r="L30" i="3" s="1"/>
  <c r="H30" i="3" a="1"/>
  <c r="H30" i="3" s="1"/>
  <c r="D30" i="3" a="1"/>
  <c r="D30" i="3" s="1"/>
  <c r="P29" i="3" a="1"/>
  <c r="P29" i="3" s="1"/>
  <c r="L29" i="3" a="1"/>
  <c r="L29" i="3" s="1"/>
  <c r="H29" i="3" a="1"/>
  <c r="H29" i="3" s="1"/>
  <c r="D29" i="3" a="1"/>
  <c r="D29" i="3" s="1"/>
  <c r="P28" i="3" a="1"/>
  <c r="P28" i="3" s="1"/>
  <c r="L28" i="3" a="1"/>
  <c r="L28" i="3" s="1"/>
  <c r="H28" i="3" a="1"/>
  <c r="H28" i="3" s="1"/>
  <c r="D28" i="3" a="1"/>
  <c r="D28" i="3" s="1"/>
  <c r="P27" i="3" a="1"/>
  <c r="P27" i="3" s="1"/>
  <c r="L27" i="3" a="1"/>
  <c r="L27" i="3" s="1"/>
  <c r="H27" i="3" a="1"/>
  <c r="H27" i="3" s="1"/>
  <c r="D27" i="3" a="1"/>
  <c r="D27" i="3" s="1"/>
  <c r="P26" i="3" a="1"/>
  <c r="P26" i="3" s="1"/>
  <c r="L26" i="3" a="1"/>
  <c r="L26" i="3" s="1"/>
  <c r="H26" i="3" a="1"/>
  <c r="H26" i="3" s="1"/>
  <c r="D26" i="3" a="1"/>
  <c r="D26" i="3" s="1"/>
  <c r="P25" i="3" a="1"/>
  <c r="P25" i="3" s="1"/>
  <c r="L25" i="3" a="1"/>
  <c r="L25" i="3" s="1"/>
  <c r="H25" i="3" a="1"/>
  <c r="H25" i="3" s="1"/>
  <c r="D25" i="3" a="1"/>
  <c r="D25" i="3" s="1"/>
  <c r="P24" i="3" a="1"/>
  <c r="P24" i="3" s="1"/>
  <c r="L24" i="3" a="1"/>
  <c r="L24" i="3" s="1"/>
  <c r="H24" i="3" a="1"/>
  <c r="H24" i="3" s="1"/>
  <c r="D24" i="3" a="1"/>
  <c r="D24" i="3" s="1"/>
  <c r="P23" i="3" a="1"/>
  <c r="P23" i="3" s="1"/>
  <c r="L23" i="3" a="1"/>
  <c r="L23" i="3" s="1"/>
  <c r="H23" i="3" a="1"/>
  <c r="H23" i="3" s="1"/>
  <c r="D23" i="3" a="1"/>
  <c r="D23" i="3" s="1"/>
  <c r="P22" i="3" a="1"/>
  <c r="P22" i="3" s="1"/>
  <c r="L22" i="3" a="1"/>
  <c r="L22" i="3" s="1"/>
  <c r="H22" i="3" a="1"/>
  <c r="H22" i="3" s="1"/>
  <c r="D22" i="3" a="1"/>
  <c r="D22" i="3" s="1"/>
  <c r="P21" i="3" a="1"/>
  <c r="P21" i="3" s="1"/>
  <c r="L21" i="3" a="1"/>
  <c r="L21" i="3" s="1"/>
  <c r="H21" i="3" a="1"/>
  <c r="H21" i="3" s="1"/>
  <c r="D21" i="3" a="1"/>
  <c r="D21" i="3" s="1"/>
  <c r="P20" i="3" a="1"/>
  <c r="P20" i="3" s="1"/>
  <c r="L20" i="3" a="1"/>
  <c r="L20" i="3" s="1"/>
  <c r="H20" i="3" a="1"/>
  <c r="H20" i="3" s="1"/>
  <c r="D20" i="3" a="1"/>
  <c r="D20" i="3" s="1"/>
  <c r="P19" i="3" a="1"/>
  <c r="P19" i="3" s="1"/>
  <c r="L19" i="3" a="1"/>
  <c r="L19" i="3" s="1"/>
  <c r="H19" i="3" a="1"/>
  <c r="H19" i="3" s="1"/>
  <c r="D19" i="3" a="1"/>
  <c r="D19" i="3" s="1"/>
  <c r="P18" i="3" a="1"/>
  <c r="P18" i="3" s="1"/>
  <c r="L18" i="3" a="1"/>
  <c r="L18" i="3" s="1"/>
  <c r="H18" i="3" a="1"/>
  <c r="H18" i="3" s="1"/>
  <c r="D18" i="3" a="1"/>
  <c r="D18" i="3" s="1"/>
  <c r="P17" i="3" a="1"/>
  <c r="P17" i="3" s="1"/>
  <c r="L17" i="3" a="1"/>
  <c r="L17" i="3" s="1"/>
  <c r="H17" i="3" a="1"/>
  <c r="H17" i="3" s="1"/>
  <c r="D17" i="3" a="1"/>
  <c r="D17" i="3" s="1"/>
  <c r="P16" i="3" a="1"/>
  <c r="P16" i="3" s="1"/>
  <c r="L16" i="3" a="1"/>
  <c r="L16" i="3" s="1"/>
  <c r="H16" i="3" a="1"/>
  <c r="H16" i="3" s="1"/>
  <c r="D16" i="3" a="1"/>
  <c r="D16" i="3" s="1"/>
  <c r="J49" i="3" a="1"/>
  <c r="J49" i="3" s="1"/>
  <c r="M48" i="3" a="1"/>
  <c r="M48" i="3" s="1"/>
  <c r="F48" i="3" a="1"/>
  <c r="F48" i="3" s="1"/>
  <c r="P47" i="3" a="1"/>
  <c r="P47" i="3" s="1"/>
  <c r="C47" i="3" a="1"/>
  <c r="C47" i="3" s="1"/>
  <c r="M46" i="3" a="1"/>
  <c r="M46" i="3" s="1"/>
  <c r="F46" i="3" a="1"/>
  <c r="F46" i="3" s="1"/>
  <c r="P45" i="3" a="1"/>
  <c r="P45" i="3" s="1"/>
  <c r="C45" i="3" a="1"/>
  <c r="C45" i="3" s="1"/>
  <c r="M44" i="3" a="1"/>
  <c r="M44" i="3" s="1"/>
  <c r="F44" i="3" a="1"/>
  <c r="F44" i="3" s="1"/>
  <c r="P43" i="3" a="1"/>
  <c r="P43" i="3" s="1"/>
  <c r="D43" i="3" a="1"/>
  <c r="D43" i="3" s="1"/>
  <c r="N42" i="3" a="1"/>
  <c r="N42" i="3" s="1"/>
  <c r="I42" i="3" a="1"/>
  <c r="I42" i="3" s="1"/>
  <c r="D42" i="3" a="1"/>
  <c r="D42" i="3" s="1"/>
  <c r="N41" i="3" a="1"/>
  <c r="N41" i="3" s="1"/>
  <c r="I41" i="3" a="1"/>
  <c r="I41" i="3" s="1"/>
  <c r="D41" i="3" a="1"/>
  <c r="D41" i="3" s="1"/>
  <c r="N40" i="3" a="1"/>
  <c r="N40" i="3" s="1"/>
  <c r="I40" i="3" a="1"/>
  <c r="I40" i="3" s="1"/>
  <c r="D40" i="3" a="1"/>
  <c r="D40" i="3" s="1"/>
  <c r="N39" i="3" a="1"/>
  <c r="N39" i="3" s="1"/>
  <c r="I39" i="3" a="1"/>
  <c r="I39" i="3" s="1"/>
  <c r="D39" i="3" a="1"/>
  <c r="D39" i="3" s="1"/>
  <c r="N38" i="3" a="1"/>
  <c r="N38" i="3" s="1"/>
  <c r="I38" i="3" a="1"/>
  <c r="I38" i="3" s="1"/>
  <c r="D38" i="3" a="1"/>
  <c r="D38" i="3" s="1"/>
  <c r="N37" i="3" a="1"/>
  <c r="N37" i="3" s="1"/>
  <c r="I37" i="3" a="1"/>
  <c r="I37" i="3" s="1"/>
  <c r="D37" i="3" a="1"/>
  <c r="D37" i="3" s="1"/>
  <c r="N36" i="3" a="1"/>
  <c r="N36" i="3" s="1"/>
  <c r="I36" i="3" a="1"/>
  <c r="I36" i="3" s="1"/>
  <c r="D36" i="3" a="1"/>
  <c r="D36" i="3" s="1"/>
  <c r="N35" i="3" a="1"/>
  <c r="N35" i="3" s="1"/>
  <c r="I35" i="3" a="1"/>
  <c r="I35" i="3" s="1"/>
  <c r="D35" i="3" a="1"/>
  <c r="D35" i="3" s="1"/>
  <c r="N34" i="3" a="1"/>
  <c r="N34" i="3" s="1"/>
  <c r="I34" i="3" a="1"/>
  <c r="I34" i="3" s="1"/>
  <c r="D34" i="3" a="1"/>
  <c r="D34" i="3" s="1"/>
  <c r="N33" i="3" a="1"/>
  <c r="N33" i="3" s="1"/>
  <c r="I33" i="3" a="1"/>
  <c r="I33" i="3" s="1"/>
  <c r="D33" i="3" a="1"/>
  <c r="D33" i="3" s="1"/>
  <c r="J32" i="3" a="1"/>
  <c r="J32" i="3" s="1"/>
  <c r="A32" i="3" a="1"/>
  <c r="A32" i="3" s="1"/>
  <c r="H31" i="3" a="1"/>
  <c r="H31" i="3" s="1"/>
  <c r="I49" i="3" a="1"/>
  <c r="I49" i="3" s="1"/>
  <c r="L48" i="3" a="1"/>
  <c r="L48" i="3" s="1"/>
  <c r="O47" i="3" a="1"/>
  <c r="O47" i="3" s="1"/>
  <c r="I47" i="3" a="1"/>
  <c r="I47" i="3" s="1"/>
  <c r="B47" i="3" a="1"/>
  <c r="B47" i="3" s="1"/>
  <c r="L46" i="3" a="1"/>
  <c r="L46" i="3" s="1"/>
  <c r="O45" i="3" a="1"/>
  <c r="O45" i="3" s="1"/>
  <c r="I45" i="3" a="1"/>
  <c r="I45" i="3" s="1"/>
  <c r="B45" i="3" a="1"/>
  <c r="B45" i="3" s="1"/>
  <c r="L44" i="3" a="1"/>
  <c r="L44" i="3" s="1"/>
  <c r="O43" i="3" a="1"/>
  <c r="O43" i="3" s="1"/>
  <c r="I43" i="3" a="1"/>
  <c r="I43" i="3" s="1"/>
  <c r="C43" i="3" a="1"/>
  <c r="C43" i="3" s="1"/>
  <c r="C42" i="3" a="1"/>
  <c r="C42" i="3" s="1"/>
  <c r="C41" i="3" a="1"/>
  <c r="C41" i="3" s="1"/>
  <c r="C40" i="3" a="1"/>
  <c r="C40" i="3" s="1"/>
  <c r="C39" i="3" a="1"/>
  <c r="C39" i="3" s="1"/>
  <c r="C38" i="3" a="1"/>
  <c r="C38" i="3" s="1"/>
  <c r="C37" i="3" a="1"/>
  <c r="C37" i="3" s="1"/>
  <c r="C36" i="3" a="1"/>
  <c r="C36" i="3" s="1"/>
  <c r="C35" i="3" a="1"/>
  <c r="C35" i="3" s="1"/>
  <c r="C34" i="3" a="1"/>
  <c r="C34" i="3" s="1"/>
  <c r="C33" i="3" a="1"/>
  <c r="C33" i="3" s="1"/>
  <c r="N32" i="3" a="1"/>
  <c r="N32" i="3" s="1"/>
  <c r="E32" i="3" a="1"/>
  <c r="E32" i="3" s="1"/>
  <c r="L31" i="3" a="1"/>
  <c r="L31" i="3" s="1"/>
  <c r="G31" i="3" a="1"/>
  <c r="G31" i="3" s="1"/>
  <c r="C31" i="3" a="1"/>
  <c r="C31" i="3" s="1"/>
  <c r="O30" i="3" a="1"/>
  <c r="O30" i="3" s="1"/>
  <c r="K30" i="3" a="1"/>
  <c r="K30" i="3" s="1"/>
  <c r="G30" i="3" a="1"/>
  <c r="G30" i="3" s="1"/>
  <c r="C30" i="3" a="1"/>
  <c r="C30" i="3" s="1"/>
  <c r="O29" i="3" a="1"/>
  <c r="O29" i="3" s="1"/>
  <c r="K29" i="3" a="1"/>
  <c r="K29" i="3" s="1"/>
  <c r="G29" i="3" a="1"/>
  <c r="G29" i="3" s="1"/>
  <c r="C29" i="3" a="1"/>
  <c r="C29" i="3" s="1"/>
  <c r="O28" i="3" a="1"/>
  <c r="O28" i="3" s="1"/>
  <c r="K28" i="3" a="1"/>
  <c r="K28" i="3" s="1"/>
  <c r="G28" i="3" a="1"/>
  <c r="G28" i="3" s="1"/>
  <c r="C28" i="3" a="1"/>
  <c r="C28" i="3" s="1"/>
  <c r="O27" i="3" a="1"/>
  <c r="O27" i="3" s="1"/>
  <c r="K27" i="3" a="1"/>
  <c r="K27" i="3" s="1"/>
  <c r="G27" i="3" a="1"/>
  <c r="G27" i="3" s="1"/>
  <c r="C27" i="3" a="1"/>
  <c r="C27" i="3" s="1"/>
  <c r="O26" i="3" a="1"/>
  <c r="O26" i="3" s="1"/>
  <c r="K26" i="3" a="1"/>
  <c r="K26" i="3" s="1"/>
  <c r="G26" i="3" a="1"/>
  <c r="G26" i="3" s="1"/>
  <c r="C26" i="3" a="1"/>
  <c r="C26" i="3" s="1"/>
  <c r="O25" i="3" a="1"/>
  <c r="O25" i="3" s="1"/>
  <c r="K25" i="3" a="1"/>
  <c r="K25" i="3" s="1"/>
  <c r="G25" i="3" a="1"/>
  <c r="G25" i="3" s="1"/>
  <c r="C25" i="3" a="1"/>
  <c r="C25" i="3" s="1"/>
  <c r="O24" i="3" a="1"/>
  <c r="O24" i="3" s="1"/>
  <c r="K24" i="3" a="1"/>
  <c r="K24" i="3" s="1"/>
  <c r="G24" i="3" a="1"/>
  <c r="G24" i="3" s="1"/>
  <c r="C24" i="3" a="1"/>
  <c r="C24" i="3" s="1"/>
  <c r="O23" i="3" a="1"/>
  <c r="O23" i="3" s="1"/>
  <c r="K23" i="3" a="1"/>
  <c r="K23" i="3" s="1"/>
  <c r="G23" i="3" a="1"/>
  <c r="G23" i="3" s="1"/>
  <c r="C23" i="3" a="1"/>
  <c r="C23" i="3" s="1"/>
  <c r="F49" i="3" a="1"/>
  <c r="F49" i="3" s="1"/>
  <c r="K48" i="3" a="1"/>
  <c r="K48" i="3" s="1"/>
  <c r="E48" i="3" a="1"/>
  <c r="E48" i="3" s="1"/>
  <c r="N47" i="3" a="1"/>
  <c r="N47" i="3" s="1"/>
  <c r="H47" i="3" a="1"/>
  <c r="H47" i="3" s="1"/>
  <c r="K46" i="3" a="1"/>
  <c r="K46" i="3" s="1"/>
  <c r="E46" i="3" a="1"/>
  <c r="E46" i="3" s="1"/>
  <c r="N45" i="3" a="1"/>
  <c r="N45" i="3" s="1"/>
  <c r="H45" i="3" a="1"/>
  <c r="H45" i="3" s="1"/>
  <c r="K44" i="3" a="1"/>
  <c r="K44" i="3" s="1"/>
  <c r="E44" i="3" a="1"/>
  <c r="E44" i="3" s="1"/>
  <c r="N43" i="3" a="1"/>
  <c r="N43" i="3" s="1"/>
  <c r="H43" i="3" a="1"/>
  <c r="H43" i="3" s="1"/>
  <c r="B43" i="3" a="1"/>
  <c r="B43" i="3" s="1"/>
  <c r="M42" i="3" a="1"/>
  <c r="M42" i="3" s="1"/>
  <c r="H42" i="3" a="1"/>
  <c r="H42" i="3" s="1"/>
  <c r="B42" i="3" a="1"/>
  <c r="B42" i="3" s="1"/>
  <c r="M41" i="3" a="1"/>
  <c r="M41" i="3" s="1"/>
  <c r="H41" i="3" a="1"/>
  <c r="H41" i="3" s="1"/>
  <c r="B41" i="3" a="1"/>
  <c r="B41" i="3" s="1"/>
  <c r="M40" i="3" a="1"/>
  <c r="M40" i="3" s="1"/>
  <c r="H40" i="3" a="1"/>
  <c r="H40" i="3" s="1"/>
  <c r="B40" i="3" a="1"/>
  <c r="B40" i="3" s="1"/>
  <c r="M39" i="3" a="1"/>
  <c r="M39" i="3" s="1"/>
  <c r="H39" i="3" a="1"/>
  <c r="H39" i="3" s="1"/>
  <c r="B39" i="3" a="1"/>
  <c r="B39" i="3" s="1"/>
  <c r="M38" i="3" a="1"/>
  <c r="M38" i="3" s="1"/>
  <c r="H38" i="3" a="1"/>
  <c r="H38" i="3" s="1"/>
  <c r="B38" i="3" a="1"/>
  <c r="B38" i="3" s="1"/>
  <c r="M37" i="3" a="1"/>
  <c r="M37" i="3" s="1"/>
  <c r="H37" i="3" a="1"/>
  <c r="H37" i="3" s="1"/>
  <c r="B37" i="3" a="1"/>
  <c r="B37" i="3" s="1"/>
  <c r="M36" i="3" a="1"/>
  <c r="M36" i="3" s="1"/>
  <c r="H36" i="3" a="1"/>
  <c r="H36" i="3" s="1"/>
  <c r="B36" i="3" a="1"/>
  <c r="B36" i="3" s="1"/>
  <c r="M35" i="3" a="1"/>
  <c r="M35" i="3" s="1"/>
  <c r="H35" i="3" a="1"/>
  <c r="H35" i="3" s="1"/>
  <c r="B35" i="3" a="1"/>
  <c r="B35" i="3" s="1"/>
  <c r="M34" i="3" a="1"/>
  <c r="M34" i="3" s="1"/>
  <c r="H34" i="3" a="1"/>
  <c r="H34" i="3" s="1"/>
  <c r="B34" i="3" a="1"/>
  <c r="B34" i="3" s="1"/>
  <c r="M33" i="3" a="1"/>
  <c r="M33" i="3" s="1"/>
  <c r="H33" i="3" a="1"/>
  <c r="H33" i="3" s="1"/>
  <c r="B33" i="3" a="1"/>
  <c r="B33" i="3" s="1"/>
  <c r="I32" i="3" a="1"/>
  <c r="I32" i="3" s="1"/>
  <c r="P31" i="3" a="1"/>
  <c r="P31" i="3" s="1"/>
  <c r="K31" i="3" a="1"/>
  <c r="K31" i="3" s="1"/>
  <c r="O22" i="3" a="1"/>
  <c r="O22" i="3" s="1"/>
  <c r="O20" i="3" a="1"/>
  <c r="O20" i="3" s="1"/>
  <c r="O18" i="3" a="1"/>
  <c r="O18" i="3" s="1"/>
  <c r="O16" i="3" a="1"/>
  <c r="O16" i="3" s="1"/>
  <c r="K15" i="3" a="1"/>
  <c r="K15" i="3" s="1"/>
  <c r="B15" i="3" a="1"/>
  <c r="B15" i="3" s="1"/>
  <c r="J14" i="3" a="1"/>
  <c r="J14" i="3" s="1"/>
  <c r="B14" i="3" a="1"/>
  <c r="B14" i="3" s="1"/>
  <c r="J13" i="3" a="1"/>
  <c r="J13" i="3" s="1"/>
  <c r="B13" i="3" a="1"/>
  <c r="B13" i="3" s="1"/>
  <c r="J12" i="3" a="1"/>
  <c r="J12" i="3" s="1"/>
  <c r="B12" i="3" a="1"/>
  <c r="B12" i="3" s="1"/>
  <c r="J11" i="3" a="1"/>
  <c r="J11" i="3" s="1"/>
  <c r="B11" i="3" a="1"/>
  <c r="B11" i="3" s="1"/>
  <c r="J10" i="3" a="1"/>
  <c r="J10" i="3" s="1"/>
  <c r="B10" i="3" a="1"/>
  <c r="B10" i="3" s="1"/>
  <c r="J9" i="3" a="1"/>
  <c r="J9" i="3" s="1"/>
  <c r="B9" i="3" a="1"/>
  <c r="B9" i="3" s="1"/>
  <c r="K22" i="3" a="1"/>
  <c r="K22" i="3" s="1"/>
  <c r="K20" i="3" a="1"/>
  <c r="K20" i="3" s="1"/>
  <c r="K18" i="3" a="1"/>
  <c r="K18" i="3" s="1"/>
  <c r="K16" i="3" a="1"/>
  <c r="K16" i="3" s="1"/>
  <c r="J15" i="3" a="1"/>
  <c r="J15" i="3" s="1"/>
  <c r="A15" i="3" a="1"/>
  <c r="A15" i="3" s="1"/>
  <c r="I14" i="3" a="1"/>
  <c r="I14" i="3" s="1"/>
  <c r="A14" i="3" a="1"/>
  <c r="A14" i="3" s="1"/>
  <c r="I13" i="3" a="1"/>
  <c r="I13" i="3" s="1"/>
  <c r="A13" i="3" a="1"/>
  <c r="A13" i="3" s="1"/>
  <c r="I12" i="3" a="1"/>
  <c r="I12" i="3" s="1"/>
  <c r="A12" i="3" a="1"/>
  <c r="A12" i="3" s="1"/>
  <c r="I11" i="3" a="1"/>
  <c r="I11" i="3" s="1"/>
  <c r="A11" i="3" a="1"/>
  <c r="A11" i="3" s="1"/>
  <c r="I10" i="3" a="1"/>
  <c r="I10" i="3" s="1"/>
  <c r="A10" i="3" a="1"/>
  <c r="A10" i="3" s="1"/>
  <c r="I9" i="3" a="1"/>
  <c r="I9" i="3" s="1"/>
  <c r="A9" i="3" a="1"/>
  <c r="A9" i="3" s="1"/>
  <c r="G22" i="3" a="1"/>
  <c r="G22" i="3" s="1"/>
  <c r="G20" i="3" a="1"/>
  <c r="G20" i="3" s="1"/>
  <c r="G18" i="3" a="1"/>
  <c r="G18" i="3" s="1"/>
  <c r="G16" i="3" a="1"/>
  <c r="G16" i="3" s="1"/>
  <c r="H15" i="3" a="1"/>
  <c r="H15" i="3" s="1"/>
  <c r="P14" i="3" a="1"/>
  <c r="P14" i="3" s="1"/>
  <c r="H14" i="3" a="1"/>
  <c r="H14" i="3" s="1"/>
  <c r="P13" i="3" a="1"/>
  <c r="P13" i="3" s="1"/>
  <c r="H13" i="3" a="1"/>
  <c r="H13" i="3" s="1"/>
  <c r="P12" i="3" a="1"/>
  <c r="P12" i="3" s="1"/>
  <c r="H12" i="3" a="1"/>
  <c r="H12" i="3" s="1"/>
  <c r="P11" i="3" a="1"/>
  <c r="P11" i="3" s="1"/>
  <c r="H11" i="3" a="1"/>
  <c r="H11" i="3" s="1"/>
  <c r="P10" i="3" a="1"/>
  <c r="P10" i="3" s="1"/>
  <c r="H10" i="3" a="1"/>
  <c r="H10" i="3" s="1"/>
  <c r="P9" i="3" a="1"/>
  <c r="P9" i="3" s="1"/>
  <c r="H9" i="3" a="1"/>
  <c r="H9" i="3" s="1"/>
  <c r="C22" i="3" a="1"/>
  <c r="C22" i="3" s="1"/>
  <c r="C20" i="3" a="1"/>
  <c r="C20" i="3" s="1"/>
  <c r="C18" i="3" a="1"/>
  <c r="C18" i="3" s="1"/>
  <c r="C16" i="3" a="1"/>
  <c r="C16" i="3" s="1"/>
  <c r="G15" i="3" a="1"/>
  <c r="G15" i="3" s="1"/>
  <c r="O14" i="3" a="1"/>
  <c r="O14" i="3" s="1"/>
  <c r="G14" i="3" a="1"/>
  <c r="G14" i="3" s="1"/>
  <c r="O13" i="3" a="1"/>
  <c r="O13" i="3" s="1"/>
  <c r="G13" i="3" a="1"/>
  <c r="G13" i="3" s="1"/>
  <c r="O12" i="3" a="1"/>
  <c r="O12" i="3" s="1"/>
  <c r="G12" i="3" a="1"/>
  <c r="G12" i="3" s="1"/>
  <c r="O11" i="3" a="1"/>
  <c r="O11" i="3" s="1"/>
  <c r="G11" i="3" a="1"/>
  <c r="G11" i="3" s="1"/>
  <c r="O10" i="3" a="1"/>
  <c r="O10" i="3" s="1"/>
  <c r="G10" i="3" a="1"/>
  <c r="G10" i="3" s="1"/>
  <c r="O9" i="3" a="1"/>
  <c r="O9" i="3" s="1"/>
  <c r="G9" i="3" a="1"/>
  <c r="G9" i="3" s="1"/>
  <c r="O21" i="3" a="1"/>
  <c r="O21" i="3" s="1"/>
  <c r="O19" i="3" a="1"/>
  <c r="O19" i="3" s="1"/>
  <c r="O17" i="3" a="1"/>
  <c r="O17" i="3" s="1"/>
  <c r="P15" i="3" a="1"/>
  <c r="P15" i="3" s="1"/>
  <c r="F15" i="3" a="1"/>
  <c r="F15" i="3" s="1"/>
  <c r="N14" i="3" a="1"/>
  <c r="N14" i="3" s="1"/>
  <c r="F14" i="3" a="1"/>
  <c r="F14" i="3" s="1"/>
  <c r="N13" i="3" a="1"/>
  <c r="N13" i="3" s="1"/>
  <c r="F13" i="3" a="1"/>
  <c r="F13" i="3" s="1"/>
  <c r="N12" i="3" a="1"/>
  <c r="N12" i="3" s="1"/>
  <c r="F12" i="3" a="1"/>
  <c r="F12" i="3" s="1"/>
  <c r="N11" i="3" a="1"/>
  <c r="N11" i="3" s="1"/>
  <c r="F11" i="3" a="1"/>
  <c r="F11" i="3" s="1"/>
  <c r="N10" i="3" a="1"/>
  <c r="N10" i="3" s="1"/>
  <c r="F10" i="3" a="1"/>
  <c r="F10" i="3" s="1"/>
  <c r="N9" i="3" a="1"/>
  <c r="N9" i="3" s="1"/>
  <c r="F9" i="3" a="1"/>
  <c r="F9" i="3" s="1"/>
  <c r="K21" i="3" a="1"/>
  <c r="K21" i="3" s="1"/>
  <c r="K19" i="3" a="1"/>
  <c r="K19" i="3" s="1"/>
  <c r="K17" i="3" a="1"/>
  <c r="K17" i="3" s="1"/>
  <c r="O15" i="3" a="1"/>
  <c r="O15" i="3" s="1"/>
  <c r="E15" i="3" a="1"/>
  <c r="E15" i="3" s="1"/>
  <c r="M14" i="3" a="1"/>
  <c r="M14" i="3" s="1"/>
  <c r="E14" i="3" a="1"/>
  <c r="E14" i="3" s="1"/>
  <c r="M13" i="3" a="1"/>
  <c r="M13" i="3" s="1"/>
  <c r="E13" i="3" a="1"/>
  <c r="E13" i="3" s="1"/>
  <c r="M12" i="3" a="1"/>
  <c r="M12" i="3" s="1"/>
  <c r="E12" i="3" a="1"/>
  <c r="E12" i="3" s="1"/>
  <c r="M11" i="3" a="1"/>
  <c r="M11" i="3" s="1"/>
  <c r="E11" i="3" a="1"/>
  <c r="E11" i="3" s="1"/>
  <c r="M10" i="3" a="1"/>
  <c r="M10" i="3" s="1"/>
  <c r="E10" i="3" a="1"/>
  <c r="E10" i="3" s="1"/>
  <c r="M9" i="3" a="1"/>
  <c r="M9" i="3" s="1"/>
  <c r="E9" i="3" a="1"/>
  <c r="E9" i="3" s="1"/>
  <c r="G21" i="3" a="1"/>
  <c r="G21" i="3" s="1"/>
  <c r="G19" i="3" a="1"/>
  <c r="G19" i="3" s="1"/>
  <c r="G17" i="3" a="1"/>
  <c r="G17" i="3" s="1"/>
  <c r="N15" i="3" a="1"/>
  <c r="N15" i="3" s="1"/>
  <c r="D15" i="3" a="1"/>
  <c r="D15" i="3" s="1"/>
  <c r="L14" i="3" a="1"/>
  <c r="L14" i="3" s="1"/>
  <c r="D14" i="3" a="1"/>
  <c r="D14" i="3" s="1"/>
  <c r="L13" i="3" a="1"/>
  <c r="L13" i="3" s="1"/>
  <c r="D13" i="3" a="1"/>
  <c r="D13" i="3" s="1"/>
  <c r="L12" i="3" a="1"/>
  <c r="L12" i="3" s="1"/>
  <c r="D12" i="3" a="1"/>
  <c r="D12" i="3" s="1"/>
  <c r="L11" i="3" a="1"/>
  <c r="L11" i="3" s="1"/>
  <c r="D11" i="3" a="1"/>
  <c r="D11" i="3" s="1"/>
  <c r="L10" i="3" a="1"/>
  <c r="L10" i="3" s="1"/>
  <c r="D10" i="3" a="1"/>
  <c r="D10" i="3" s="1"/>
  <c r="L9" i="3" a="1"/>
  <c r="L9" i="3" s="1"/>
  <c r="D9" i="3" a="1"/>
  <c r="D9" i="3" s="1"/>
  <c r="C21" i="3" a="1"/>
  <c r="C21" i="3" s="1"/>
  <c r="C19" i="3" a="1"/>
  <c r="C19" i="3" s="1"/>
  <c r="C17" i="3" a="1"/>
  <c r="C17" i="3" s="1"/>
  <c r="L15" i="3" a="1"/>
  <c r="L15" i="3" s="1"/>
  <c r="C15" i="3" a="1"/>
  <c r="C15" i="3" s="1"/>
  <c r="K14" i="3" a="1"/>
  <c r="K14" i="3" s="1"/>
  <c r="C14" i="3" a="1"/>
  <c r="C14" i="3" s="1"/>
  <c r="K13" i="3" a="1"/>
  <c r="K13" i="3" s="1"/>
  <c r="C13" i="3" a="1"/>
  <c r="C13" i="3" s="1"/>
  <c r="K12" i="3" a="1"/>
  <c r="K12" i="3" s="1"/>
  <c r="C12" i="3" a="1"/>
  <c r="C12" i="3" s="1"/>
  <c r="K11" i="3" a="1"/>
  <c r="K11" i="3" s="1"/>
  <c r="C11" i="3" a="1"/>
  <c r="C11" i="3" s="1"/>
  <c r="K10" i="3" a="1"/>
  <c r="K10" i="3" s="1"/>
  <c r="C10" i="3" a="1"/>
  <c r="C10" i="3" s="1"/>
  <c r="K9" i="3" a="1"/>
  <c r="K9" i="3" s="1"/>
  <c r="C9" i="3" a="1"/>
  <c r="C9" i="3" s="1"/>
</calcChain>
</file>

<file path=xl/sharedStrings.xml><?xml version="1.0" encoding="utf-8"?>
<sst xmlns="http://schemas.openxmlformats.org/spreadsheetml/2006/main" count="1975" uniqueCount="1401">
  <si>
    <r>
      <rPr>
        <sz val="12"/>
        <color theme="1"/>
        <rFont val="Arial"/>
        <family val="2"/>
      </rPr>
      <t xml:space="preserve">
</t>
    </r>
    <r>
      <rPr>
        <b/>
        <sz val="16"/>
        <color theme="1"/>
        <rFont val="Arial"/>
        <family val="2"/>
      </rPr>
      <t xml:space="preserve">UTILISATION DU RÉPERTOIRE
</t>
    </r>
    <r>
      <rPr>
        <b/>
        <u/>
        <sz val="16"/>
        <color theme="1"/>
        <rFont val="Arial"/>
        <family val="2"/>
      </rPr>
      <t>Pour consulter l'ensemble des initiatives</t>
    </r>
    <r>
      <rPr>
        <b/>
        <sz val="16"/>
        <color theme="1"/>
        <rFont val="Arial"/>
        <family val="2"/>
      </rPr>
      <t xml:space="preserve">
</t>
    </r>
    <r>
      <rPr>
        <sz val="16"/>
        <color theme="1"/>
        <rFont val="Arial"/>
        <family val="2"/>
      </rPr>
      <t>Ouvrir l'onglet Base de données (en bas)</t>
    </r>
    <r>
      <rPr>
        <b/>
        <sz val="16"/>
        <color theme="1"/>
        <rFont val="Arial"/>
        <family val="2"/>
      </rPr>
      <t xml:space="preserve">
</t>
    </r>
    <r>
      <rPr>
        <b/>
        <u/>
        <sz val="16"/>
        <color theme="1"/>
        <rFont val="Arial"/>
        <family val="2"/>
      </rPr>
      <t>Pour trouver une initiative en particulier</t>
    </r>
    <r>
      <rPr>
        <b/>
        <sz val="16"/>
        <color theme="1"/>
        <rFont val="Arial"/>
        <family val="2"/>
      </rPr>
      <t xml:space="preserve">
</t>
    </r>
    <r>
      <rPr>
        <sz val="16"/>
        <color theme="1"/>
        <rFont val="Arial"/>
        <family val="2"/>
      </rPr>
      <t xml:space="preserve">   1. Ouvrir l'onglet Recherche par mot clé.
   2. Inscrire un mot-clé (intérêt, service, région, etc.) dans la cellule bleue.
   3. Les initiatives incluant ce mot apparaitront.
</t>
    </r>
    <r>
      <rPr>
        <b/>
        <sz val="16"/>
        <color theme="1"/>
        <rFont val="Arial"/>
        <family val="2"/>
      </rPr>
      <t xml:space="preserve">
</t>
    </r>
    <r>
      <rPr>
        <sz val="16"/>
        <color theme="1"/>
        <rFont val="Arial"/>
        <family val="2"/>
      </rPr>
      <t>Pour une recherche plus générale, utiliser un thème du vieillir chez soi :</t>
    </r>
    <r>
      <rPr>
        <b/>
        <sz val="16"/>
        <color theme="1"/>
        <rFont val="Arial"/>
        <family val="2"/>
      </rPr>
      <t xml:space="preserve">
</t>
    </r>
    <r>
      <rPr>
        <sz val="16"/>
        <color theme="1"/>
        <rFont val="Arial"/>
        <family val="2"/>
      </rPr>
      <t xml:space="preserve">   •  Habitation
   •  Soutien à domicile
   •  Services de proximité
   •  Transport et mobilité active
   •  Participation sociale et loisirs
   •  Connaissance des services
   •  Proche aidance
</t>
    </r>
    <r>
      <rPr>
        <i/>
        <sz val="16"/>
        <color theme="1"/>
        <rFont val="Arial"/>
        <family val="2"/>
      </rPr>
      <t>*Notez que le contenu non traduit est présenté tel que rédigé par les organisations qui ont généreusement accepté de partager ces informations.</t>
    </r>
  </si>
  <si>
    <r>
      <rPr>
        <b/>
        <sz val="16"/>
        <color theme="1"/>
        <rFont val="Arial"/>
        <family val="2"/>
      </rPr>
      <t>MISE EN CONTEXTE</t>
    </r>
    <r>
      <rPr>
        <sz val="12"/>
        <color theme="1"/>
        <rFont val="Arial"/>
        <family val="2"/>
      </rPr>
      <t xml:space="preserve">
</t>
    </r>
    <r>
      <rPr>
        <sz val="14"/>
        <color theme="1"/>
        <rFont val="Arial"/>
        <family val="2"/>
      </rPr>
      <t xml:space="preserve">Cet outil a été conçu durant la première phase d’une démarche de recherche-action sur le vieillir chez soi au Bas-Saint-Laurent. 
L’intention est de faire rayonner les initiatives recensées afin qu’elles inspirent des organisations qui souhaitent adapter ou créer des services visant un meilleur vieillir chez soi. 
</t>
    </r>
    <r>
      <rPr>
        <sz val="12"/>
        <color theme="1"/>
        <rFont val="Arial"/>
        <family val="2"/>
      </rPr>
      <t xml:space="preserve">
</t>
    </r>
    <r>
      <rPr>
        <b/>
        <sz val="16"/>
        <color theme="1"/>
        <rFont val="Arial"/>
        <family val="2"/>
      </rPr>
      <t>MÉTHODOLOGIE</t>
    </r>
    <r>
      <rPr>
        <sz val="12"/>
        <color theme="1"/>
        <rFont val="Arial"/>
        <family val="2"/>
      </rPr>
      <t xml:space="preserve">
</t>
    </r>
    <r>
      <rPr>
        <sz val="14"/>
        <color theme="1"/>
        <rFont val="Arial"/>
        <family val="2"/>
      </rPr>
      <t>La définition d’une initiative innovante s’appuie sur celle d’innovation sociale du Réseau québécois en innovation sociale : « Une innovation sociale est une nouvelle idée, approche ou intervention, un nouveau service, un nouveau produit ou une nouvelle loi, un nouveau type d’organisation qui répond plus adéquatement et plus durablement que les solutions existantes à un besoin social bien défini, une solution qui a trouvé preneur au sein d’une institution, d’une organisation ou d’une communauté et qui produit un bénéfice mesurable pour la collectivité et non seulement pour certains individus. La portée d’une innovation sociale est transformatrice et systémique. Elle constitue, dans sa créativité inhérente, une rupture avec l’existant. » 
L'information sur les initiatives innovantes a été receuillit auprès d’organisations suivant trois stratégies :
 ●  l’envoi courriel, à 58 organisations ou centres de recherche, d’un formulaire à compléter et/ou à diffuser dans leurs réseaux respectifs; 
 ●  l’envoi courriel, à 154 responsables d’initiatives innovantes identifiées préalablement (ex : prix, références…), d’un formulaire à compléter; 
 ●  des recherches sur divers sites web et autres sources de données en ligne, particulièrement pour les initiatives au Canada et à l’international (pays comparables).
Les recherches sur les initiatives au Canada et à l'international ont été réalisées par le Consortium Interrégional de Savoirs en Santé et Services sociaux (Le Consortium InterS4).
La période de collecte d’information s’étend d'août à octobre 2021.
L’information est présentée telle que reçue de la part des organisations, sans reformulation. L’orthographe a toutefois été révisée et les texte en anglais ont été traduits. Dans quelques cas seulement, l’information a été écourtée pour des raisons de limite d’espace.</t>
    </r>
  </si>
  <si>
    <t>Pour plus d'information sur la recherche-action 'Bien vieillir chez soi' consulter le crdbsl.org</t>
  </si>
  <si>
    <t>Thématiques</t>
  </si>
  <si>
    <t>Nom</t>
  </si>
  <si>
    <t>Description</t>
  </si>
  <si>
    <t>Clientèle visée</t>
  </si>
  <si>
    <t>Problématique de départ</t>
  </si>
  <si>
    <t>Objectifs visés</t>
  </si>
  <si>
    <t>Année de mise en place</t>
  </si>
  <si>
    <r>
      <rPr>
        <sz val="11"/>
        <color theme="1"/>
        <rFont val="Calibri"/>
        <family val="2"/>
      </rPr>
      <t xml:space="preserve">Lieu de réalisation 
</t>
    </r>
    <r>
      <rPr>
        <sz val="9"/>
        <color theme="1"/>
        <rFont val="Calibri"/>
        <family val="2"/>
      </rPr>
      <t>(Pays, province, région, MRC, ville/municipalité)</t>
    </r>
  </si>
  <si>
    <t>Organisation responsable</t>
  </si>
  <si>
    <t>Collaborations et partenariats</t>
  </si>
  <si>
    <t>Résultats observés</t>
  </si>
  <si>
    <t>Forces</t>
  </si>
  <si>
    <t>Limites</t>
  </si>
  <si>
    <t>Personne-ressource</t>
  </si>
  <si>
    <t>Organisation</t>
  </si>
  <si>
    <t>Courriel</t>
  </si>
  <si>
    <t>Ligne de code</t>
  </si>
  <si>
    <t>Habitation
Participation sociale et loisirs</t>
  </si>
  <si>
    <t>Coopérative de Solidarité Seigneurie de Vaudreuil</t>
  </si>
  <si>
    <t>Nous avons ciblé les personnes qui ont des revenus moyens à faibles qui sont isolés (leur famille étant trop éloignée). Nous voulons garder les couples ensemble le plus longtemps possible, car nous avons une entente avec CLSC de Vaudreuil-Dorion qui sont en permanence à la coopérative. Tous les logements sont accessibles pour les chaises roulantes.  Les logements sont abordables et comprennent un service de repas, le téléphone, le câble et des activités. De plus, les personnes ainées ont la possibilité d'être impliquées dans la structure de la coop.  Les administrateurs du C.A. sont résidents. Aussi, différents comités sont proposés pour les motiver à s'impliquer dans la vie communautaire.</t>
  </si>
  <si>
    <t xml:space="preserve">Personnes âgées de 70 ans et plus  autonomes et semi-autonomes qui aiment socialiser et qui font des tâches coopératives. Beaucoup d'entraide, d'implication dans les différents comités. </t>
  </si>
  <si>
    <t>M. Edgar Marcoux, président et membre fondateur voulait vieillir dans un endroit sécuritaire, avec repas et payer un logement abordable et accessible pour les chaises roulantes. Beaucoup de personnes âgées sont souvent seules dans un logement plus ou moins grand, souvent insoluble et en étant seul on néglige souvent de bien manger surtout un repas chaud.  Leur offrir plusieurs services à petit coût était la solution.  Aussi il a signé une entente avec le CSSS de Vaudreuil-Dorion unique au Québec, pour avoir un bureau avec les services de 24 heures/jour et cela 7 jours/semaine avec évaluation pour les différents soins appropriés à chaque cas.  Ainsi les personnes demeurent à la coop. plus longtemps même si leur état se détériore, leur donnant une qualité de vie supérieure à petit coût.  Cela devient leur dernière demeure... entourées de leurs amis et familles.</t>
  </si>
  <si>
    <t>Donner différentes formations pour impliquer les personnes ainées dans la structure. 
Offrir des logements très abordables.
Permettre aux membres d'avoir le droit de parole et d'être écoutés.
Trouver les bons employés pour les différentes tâches.</t>
  </si>
  <si>
    <t>2007 (1er édifice)
2009 (2e édifice)</t>
  </si>
  <si>
    <t>Canada,
Québec,
Montérégie,
MRC de Vaudreuil-Soulanges
Vaudreuil-Dorion</t>
  </si>
  <si>
    <t>Coopérative de Solidarité La Seigneurie de Vaudreuil</t>
  </si>
  <si>
    <t>Les membres fondateurs, tous des citoyens de Vaudreuil-Dorion, la SHQ, la ville de Vaudreuil-Dorion, Novo-Climat Hydro Québec</t>
  </si>
  <si>
    <t xml:space="preserve">Nous avons réussi a créer une coopérative dynamique, innovatrice, sécurisante pour toute notre clientèle.  Nous sommes souvent nommés dans le regroupement des coopératives (CQCH). Nous voyons la différence chez les personnes avant et après avoir habité chez nous. Elles sont plus occupées, ont moins le temps de s'apitoyer sur la maladie, se sentent valorisées avec leurs différentes implications et tâches, sont plus heureuses et ont des petites étoiles dans les yeux. Leurs sourires sont communicatifs.  </t>
  </si>
  <si>
    <t>Connaître les limites que la coopérative peut donner, être à l'écoute de leurs besoins, être avant-gardiste, aimer vivre en communauté, apprendre à connaître son voisin, sentir le besoin de socialiser, de s'entraider, tous se diriger dans la même direction, savoir dire oui ou non aux demandes.</t>
  </si>
  <si>
    <t>Hélène Marcoux</t>
  </si>
  <si>
    <t>Coopérative Solidarité Seigneurie de Vaudreuil</t>
  </si>
  <si>
    <t>h.marcoux@cssvd.com</t>
  </si>
  <si>
    <t>Soutien à domicile
Habitation</t>
  </si>
  <si>
    <t xml:space="preserve">LA BRUNANTE, Coopérative de Solidarité en Habitation des Aînés de Racine </t>
  </si>
  <si>
    <t>La Brunante est la toute première coopérative de solidarité en habitation au Québec, issue du programme AccèsLogis Québec, volet personnes âgées de 75 ans et plus autonomes ou en légère perte d’autonomie. Reflet du fonctionnement des coopératives, chacun des 20 membres résidents et 12 membres de soutien sont amenés à contribuer aux activités associées au bon fonctionnement de la Brunante. Cette implication des membres favorise l’entraide et la qualité de son tissu social afin de favoriser le bien-être physique et psychologique de ses habitants. En plus d’offrir des loyers et des repas à coûts modiques, la coopérative permet de contrecarrer le déracinement du milieu de vie initial, parfois occasionné lorsqu’est venu le temps, pour la personne âgée, de s’installer dans une résidence.</t>
  </si>
  <si>
    <t>Les citoyens de 75 ans et plus ou en légère perte d'autonomie.  Les citoyens de Racine ou leurs proches parents</t>
  </si>
  <si>
    <t>Depuis plusieurs années, les citoyens de Racine exprimaient le désir de vieillir dans leur village.  Les assemblées générales de la Caisse Populaire ont fourni le terrain d'échange de décision qui a enclenché le processus.</t>
  </si>
  <si>
    <t>Garder les citoyens âgés près des leurs, prolonger leur autonomie, assurer l'assistance du milieu, garder les aînés actifs en mettant en œuvre leurs capacités.  Nous avons développé le concept de proches-entraidants, de maintien à domicile collectif, nous avons développé la promotion de la bientraitance pour remplacer la lutte à la maltraitance, etc.</t>
  </si>
  <si>
    <t>Canada,
Québec,
Estrie,
MRC du Val-Saint-François et MRC des Sources,
Racine</t>
  </si>
  <si>
    <t>La Brunante, les aînés, aidés par des membres de soutien, assurent une gestion de grande qualité</t>
  </si>
  <si>
    <t>La municipalité de Racine et pratiquement tous les organismes et citoyens.</t>
  </si>
  <si>
    <t>Voir Michaud, Gaston, On ne transplante pas un vieil arbre… La Brunante, Observatoire estrien du développement des communautés.</t>
  </si>
  <si>
    <t xml:space="preserve">Les vieux (je n'ai pas peur du mot) de la maison ont défini ensemble le projet pour que ça ne sente jamais le vieux dans la maison.  Effectivement, ça ne sent pas le vieux.  </t>
  </si>
  <si>
    <t>L'entraide, dans la maison et avec la population, est une réalité fragile. Pour le moment, cette culture est bien intégrée.</t>
  </si>
  <si>
    <t>Gaston Michaud</t>
  </si>
  <si>
    <t>La Brunante, Coopérative de Solidarité en Habitation des Aînés de Racine</t>
  </si>
  <si>
    <t>Gamichaud@cooptel.qc.ca, Brune@cooptel.qc.ca</t>
  </si>
  <si>
    <t>Habitation
Soutien à domicile
Services de proximité
Proche aidance
Connaissance des services</t>
  </si>
  <si>
    <t>Carpe Diem - Centre de ressources Alzheimer</t>
  </si>
  <si>
    <t>Offrir une continuité dans l'accompagnement des personnes touchées par la maladie d'Alzheimer ou une maladie apparentée : dès l'annonce du diagnostic jusqu'à la fin de vie (soins de fin de vie, accompagnement pour le deuil). Comme l'équipe reste la même pour toute la durée des services (domicile, accueil de jour, hébergement, fin de vie, etc.), cela permet d'offrir un accompagnement personnalisé en jumelant des intervenants qui correspondent le plus possible aux valeurs et aux intérêts des gens et de leurs familles. La personne passe avant la maladie : on mise sur les  forces plutôt que les difficultés ou les pertes. Les gens ont également la possibilité de rester actifs dans leur communauté, que ce soit pour aller faire les courses, assister à des spectacles ou à des événements sportifs, recevoir la visite des élèves de l'école d'à côté, etc... À Carpe Diem, ce sont les services et les intervenants qui s'ajustent à la personne, et non l'inverse.
Malgré des atteintes intellectuelles importantes, la personne affectée par une maladie neuro-évolutive demeure en relation affective intense avec son entourage. Elle doit donc avoir la possibilité d’établir des relations stables et de confiance avec les gens qui l’entourent et se sentir acceptée et utile afin de vivre un sentiment de satisfaction à travers des interactions sociales. Toutes les interventions doivent viser le maintien de l’autonomie et de l’estime de soi dans un contexte qui s’apparente à un milieu familial et non institutionnel. La possibilité de vivre dans un milieu chaleureux, d’être accompagnée dans ses activités quotidiennes et de se sentir valorisée dans ce qu’elle fait: tout cela favorise la diminution de l’anxiété engendrée par la maladie et aide la personne à développer son potentiel. Les liens de la personne avec son entourage doivent être respectés et l’implication de la famille dans le quotidien de la maison doit être favorisée. Le respect du rythme, de la dignité et de la réalité de la personne est prioritaire.</t>
  </si>
  <si>
    <t>Personnes touchées par la maladie d'Alzheimer ou autres maladies neuro-évolutives</t>
  </si>
  <si>
    <t>En 1995, l'organisme décidait de sortir des sentiers battus et de développer un nouveau concept d’hébergement et d’accompagnement auprès des personnes touchées par la maladie d’Alzheimer : la Maison Carpe Diem. Ce projet est le fruit de plusieurs années de recherches, d’études ainsi que de démarches auprès des instances gouvernementales. La Maison Carpe Diem visait à offrir aux personnes atteintes et à leur famille une alternative à l’institution mais également une alternative à la conception traditionnelle de l’accompagnement et des services. En effet, l’ensemble des concepts constituant l’approche de Carpe Diem, que ce soit l’organisation clinique, la programmation d’activités, les modalités d’interventions, la sélection et la formation du personnel ou le partenariat avec les familles, repose sur la conviction que l’évolution d’une personne dépend en grande partie du regard que l'on pose sur elle.</t>
  </si>
  <si>
    <t xml:space="preserve"> Offrir de multiples services afin de répondre aux besoins des personnes vivant avec la maladie d'Alzheimer ou une maladie apparentée, de leurs familles et de leurs proches. Offrir des réponses spécifiques et personnalisées pour que la suite de la vie fasse du sens malgré la maladie. Permettre aux personnes de conserver une autonomie fonctionnelle le plus longtemps possible et un sentiment d'accomplissement malgré la maladie.  Accompagner et former la famille au fur et à mesure, en fonction des difficultés et de l'évolution de la maladie, pour que les familles trouvent le soutien et la sécurité nécessaires pour poursuivre leur propre vie, tout en sachant que leur proche est bien accompagné. Hébergement : permettre à la personne de vivre dans une vraie maison, où elle peut s'accomplir et conserver son autonomie le plus longtemps possible. La poursuite des nombreuses activités quotidiennes contribue également au maintien de l'estime de soi. Soutien psychosocial pour les familles, mais également pour toutes personnes qui accompagnent un proche, qu'il soit à domicile ou en hébergement ailleurs qu'à la Maison Carpe Diem. L'accueil de jour dans la maison d'hébergement permet à la personne de s'acclimater à son rythme, et permet à l'équipe de mieux connaître la personne et sa famille, ce qui facilite grandement l'arrivée en hébergement. Accompagnement à domicile afin de créer un lien avec la personne et sa famille avant même d'envisager l'hébergement. Offrir des conférences et des formations.</t>
  </si>
  <si>
    <t>1986 (Création organismes) et 1995 (ouverture de la Maison Carpe Diem)</t>
  </si>
  <si>
    <t>Canada,
Québec,
Mauricie,
Trois-Rivières</t>
  </si>
  <si>
    <t>Aucun collaborateur inscrit</t>
  </si>
  <si>
    <t>L'accompagnement à domicile et les services personnalisés offerts dès l'apparition des premiers signes permettent à la personne de demeurer chez-elle et de conserver une certaine autonomie, ce qui repousse le moment où elle doit quitter vers un lieu d'hébergement.</t>
  </si>
  <si>
    <t>• Une gestion humaine des ressources
• Bon lien avec les familles accompagnées
• Approche globale, de qualité et innovante
• Expérience, flexibilité et compétence du personnel
• Expertise de l'équipe reconnue dans plusieurs sphères
• 36 ans d'expériences et d'expérimentation
• Rayonnement international
• Démonstration et validation de l'approche par de multiples recherches scientifiques
• Publication du livre Alzheimer : de Carpe Diem à la neuropsychologie
• Offre de formation aux professionnels, aux proches et à la population en général</t>
  </si>
  <si>
    <t>• Recrutement et rétention du personnel 
• Manque de ressources pour développer de nouveaux projets 
• Manque d'espace dans la maison actuelle (problème qui sera réglé lors de la construction de la nouvelle maison Carpe Diem)</t>
  </si>
  <si>
    <t>Nicole Poirier</t>
  </si>
  <si>
    <t>nicole.poirier@alzheimercarpediem.com</t>
  </si>
  <si>
    <t>Habitation
Soutien à domicile</t>
  </si>
  <si>
    <t>Maison Mémoire du Cœur</t>
  </si>
  <si>
    <t>Depuis sa fondation en 2002, le défi de se démarquer par son architecture unique adaptée et par son approche humaine auprès des personnes atteintes de la maladie d'Alzheimer a été relevé avec brio par la Maison Mémoire du Cœur. Habitation reconnue parmi les meilleures pratiques novatrices en matière de vieillissement actif ainsi que des milieux de vie favorisant le bien-être et l'autonomie des aînés au Québec</t>
  </si>
  <si>
    <t>Un véritable milieu vie. La mission de la Maison Mémoire du Cœur, située à Saint-Charles-Borromée, est d’accueillir des personnes atteintes de la maladie d'Alzheimer.  Dans cette maison c'est la vraie vie qui se continue.  Les personnes se lèvent et se couchent à l'heure qu'elles veulent, elles participent aux tâches ménagères et à la préparation des repas, leurs proches peuvent venir les voir en tout temps, elles sont chez-elles. De plus, chaque jour, les 36 résidents ont accès à des activités de valorisation de leurs talents et de leurs capacités. Des activités sociales leur permettent de se côtoyer.</t>
  </si>
  <si>
    <t>En février 2000, sous l'initiative d'une famille dont l'un des membres est atteint de la maladie d'Alzheimer, un comité de citoyens a décidé d'explorer les possibilités de construire une maison adaptée aux besoins de la clientèle atteinte de déficits cognitifs de type Alzheimer. Les maisons d'hébergement spécifiques aux personnes atteintes de la maladie d'Alzheimer étaient quasiment inexistantes. Des recherches sur des modèles américains ont permis de créer au Québec une des premières maisons adaptées selon les spécificités idéales pour des personnes atteintes de déficits cognitifs, principalement de type Alzheimer.</t>
  </si>
  <si>
    <t>Les lieux ont été aménagés pour faciliter l'orientation et l'autonomie de la personne résidente en réduisant au minimum les obstacles potentiels qu'elle pourrait rencontrer. Les principales pièces (cuisine, salle à manger et salon) sont à aire ouverte et constituent le cœur de l'unité de vie sur lequel s'ouvrent les 12 chambres.  L'équipe de la Maison Mémoire du Cœur se fait un devoir de partager ses connaissances afin que d'autres centres puissent offrir un service adapté à ce type de clientèle.</t>
  </si>
  <si>
    <t>2000 (début de la réflexion), 2002 (ouverture maison A), 2005 (ouverture maison B), 2006 (ouverture maison C) et 2017 (local de Répit)</t>
  </si>
  <si>
    <t>Canada,
Québec,
Lanaudière,
MRC Joliette,
Saint-Charles-Borromée</t>
  </si>
  <si>
    <t>Fondation Maison Mémoire du Cœur</t>
  </si>
  <si>
    <t xml:space="preserve">En novembre 2018, sous la responsabilité de madame Nathalie Bier, chercheure, erg., Ph. D. au Centre de recherche de l'Institut universitaire de gériatrie de Montréal (IUGM) et professeure agrégée à l'École de réadaptation de la Faculté de médecine de l'Université de Montréal, une équipe de chercheurs chevronnés de l'Université de Montréal a accepté, avec enthousiasme, de faire un projet de recherche sur la Maison Mémoire du Coeur qui pourrait démontrer les bienfaits énormes d'un milieu de vie physique adapté, d'une approche centrée sur la personne et ses besoins tout en respectant ses intérêts et ses habitudes de vie. </t>
  </si>
  <si>
    <t>Cette recherche a démontré qu'un modèle de milieu de vie innovant, en raison des approches des intervenants et de l'environnement physique, pouvait potentiellement prévenir et diminuer l'apparition des comportements réactifs tout en assurant une qualité de vie.
L'approche centrée sur la personne est un levier pour sensibiliser les milieux d'hébergement à la pertinence de s'éloigner du modèle institutionnel et démontrer que l'activité a un impact positif sur les résidents en agissant sur un besoin non comblé reconnu comme une de leurs sources principales: l'ennui.</t>
  </si>
  <si>
    <t>Non spécifié</t>
  </si>
  <si>
    <t>Sylvie Bienvenu</t>
  </si>
  <si>
    <t>Maison Mémoire du Coeur</t>
  </si>
  <si>
    <t>sbienvenu@maisonmemoireducoeur.com</t>
  </si>
  <si>
    <t>Habitation
Soutien à domicile
Services de proximité
Transport et mobilité active
Participation sociale et loisirs
Proche aidance
Connaissance des services</t>
  </si>
  <si>
    <t>The Hogeweyk®</t>
  </si>
  <si>
    <t>Hogeweyk®, également connu sous le nom de village de la démence, ressemble à un quartier urbain normal néerlandais. C’est une communauté inclusive où les personnes atteintes de démence avancée vivent la dernière phase de leur vie. Hogeweyk® est une innovation sociale, car elle fonctionne complètement différemment de la maison de retraite traditionnelle. Le respect de l’unicité de chaque personne est présent dans chaque aspect du concept. Les personnes y vivant ont la liberté d'aller à leur guise au sein du Hogeweyk®. C’est-à-dire qu’ils peuvent faire ce que bon leur semble et aller où ils le souhaitent, à l'intérieur ou à l'extérieur, avec le soutien quand ils en ont besoin. Le quartier est composé de 27 logements, des rues, des places, des ruelles, des jardins, un restaurant public, un théâtre, des clubs, un café et un supermarché. Ce lieu permet de vivre sa vie comme d'habitude, dans un cadre de vie familier.
The Hogeweyk®, also known as dementia village, looks and feels like a normal Dutch urban neighbourhood. An inclusive community in The Netherlands where people with advanced dementia live in the last phase of their lives. The Hogeweyk® is the complete disruption of the traditional nursing home. A social innovation. The uniqueness of every individual is key in every aspect of the concept. Having the freedom to go as you please within The Hogeweyk®, to do what you want and where, inside or outside, with the support where and when needed. Living your life as usual, in a familiar living environment, a community, a neighbourhood with 27 homes in several lifestyles, streets, squares, alleys, gardens, a public restaurant, event office theatre, clubs, café and supermarket.</t>
  </si>
  <si>
    <t>Problématiques (dans une maison normale, à petite échelle humaine, rythme ménager quotidien normal : faire les courses, cuisiner, socialiser, etc.)
- Maintien de la liberté, de l'autonomie, de l'indépendance.
- Approche centrée sur la personne.
- Normaliser et réhumaniser les soins.
- Offrir le choix dans tous les aspects de la vie quotidienne. 
- Implication social des résidents et des personnes de la communauté au sens large.
- Vieillissement actif et vie socialement active.
- Environnement durable.
- Modèle économique durable (à but non lucratif, mêmes revenus qu'avant)
Issues (in a normal house, human small scale, normal daily household rhythm: shopping, cooking, socializing, etc.) 
- Preservation of freedom, autonomy, independence. 
- A truly person-centred approach. 
- To normalize and re-humanise care. 
- Providing choice in all aspects of daily life. - Social engagement between residents and people from the broader community. 
- Active ageing and an active social life. 
- A sustainable environment. 
- Sustainable business model (non-profit, same revenues as before)</t>
  </si>
  <si>
    <t>2009 (ouverture)</t>
  </si>
  <si>
    <t>Hollande,
Weesp</t>
  </si>
  <si>
    <t>Vivium Zorggroep (Vivium Care Group)</t>
  </si>
  <si>
    <t>Hogeweyk® favorise l'inclusion sociale et l'engagement du quartier et de la communauté environnante. - Vivium Care Group - Voisins (citoyens et entreprises) -  Garderies locales, écoles primaires/secondaires et lycées - Commerces de proximité - Municipalité - Bénévoles et organisations bénévoles - Organisations de personnes âgées - Organisations de réfugiés - "Muziek in huis " (Music in the house) - Diva's (chanteurs professionnels chantant de personne à personne) - Universités - Be Advice et leurs collaborateurs internationaux
The Hogeweyk® promotes social inclusion and engagement with the surrounding neighbourhoods and community. - Vivium Care Group - Neighbours (citizens and firms) - Local day-cares, primary/secondary schools and high schools - Local retail - Municipality - Volunteers and voluntary organizations - Senior citizens' organizations - Refugees organizations - "Muziek in huis" (Music in the house) - Diva's (professional singers singing person to person) - Universities - Be Advice and their international collaborations</t>
  </si>
  <si>
    <t xml:space="preserve">De nombreux résultats positifs, par exemple : - Qualité de vie considérablement accrue - Meilleures capacités cognitives et fonctionnelles - Dignité et fierté - Implication sociale améliorée – Réduction ou absence de l'utilisation de contention - Meilleur état de santé physique et mentale - Diminution de l'agressivité - Moins d'antipsychotiques - Peu de résidents alités - Pas de stigmatisation dans les maisons de retraite, mais un sens de la vie normale - Émancipation des personnes atteintes de démence - Effets positifs sur le réseau formel et informel (employés et familles) - Niveau de satisfaction élevé parmi les résidents et la famille.
Many positive outcomes, e.g..: - Greatly increased quality of life - Better cognitive and functional capacity - Dignity and pride - Improved social engagement - Reduced use/absence of restraints - Better physical and mental health condition - Decrease in aggression - Less anti-psychotics - Almost no bedridden residents - No care home stigma, but a sense of normal life - Emancipation of people living with dementia - Positive effects on formal and informal network (employees and family) - High satisfaction score among residents and family. </t>
  </si>
  <si>
    <t>Hogeweyk® est conçu pour les personnes atteintes de démence. Nous avons appris à désinstitutionnaliser, transformer et normaliser le cadre de vie et la prise en charge des personnes âgées. Nos idées plus générales, intégrales et inclusives se reflètent dans le Paradigm Be Advice©. Un modèle de pensée, né de nos connaissances et de notre expérience acquise qui inspire et permet aux autres de créer leur résultat unique pour les personnes âgées, à maintes reprises, qu'elles soient atteintes de démence ou non.
The Hogeweyk® is designed for people living with dementia. We learned how to de-institutionalise, transform and normalise the living environment and care for the elderly. Our more general, integral and inclusive thinking is reflected in the Be Advice Paradigm©. A thinking model originated from our knowledge and experience gained that inspires and enables others to create their unique outcome for the elderly, time after time, whether they are living with dementia or not.</t>
  </si>
  <si>
    <t>Iris van Slooten</t>
  </si>
  <si>
    <t>iris@bethecareconcept.com</t>
  </si>
  <si>
    <t>Habitation</t>
  </si>
  <si>
    <t>La Grande Maison de Sainte-Luce</t>
  </si>
  <si>
    <t>Offrir un milieu de vie adapté et sécuritaire aux personnes aînées présentant une démence. Par l'approche individualisée et les formations sur les démences. En collaboration avec l'équipe du soutien à domicile pour la mise en place de directives adaptées aux besoins de chacun.</t>
  </si>
  <si>
    <t>Personnes âgées présentant une démence modérée à sévère avec errance et errance invasive</t>
  </si>
  <si>
    <t>La population de plus en plus vieillissante et présentant un besoin particulier lors de la présence d'une démence.</t>
  </si>
  <si>
    <t>Offrir un milieu de vie adapté et sécuritaire tout en adaptant les soins selon les besoins</t>
  </si>
  <si>
    <t>Canada,
Québec,
Bas-Saint-Laurent,
MRC Mitis,
Sainte-Luce</t>
  </si>
  <si>
    <t>La Grande Maison</t>
  </si>
  <si>
    <t>CISSS BSL, CLSC Mitis (SAD)</t>
  </si>
  <si>
    <t>Les familles sont heureuses d'avoir la chance que leurs proches puissent vieillir dans le bien-être et la sécurité dans leur municipalité et ainsi avoir accès rapidement et facilement à des visites et de l'accompagnement.</t>
  </si>
  <si>
    <t xml:space="preserve"> • L'approche individualisée
 • Le respect de la personne
 • L'implication des familles
</t>
  </si>
  <si>
    <t>La limite est l'agressivité physique qui est souvent présente et plus marquée avec certain type de démence.</t>
  </si>
  <si>
    <t>Stéphanie Cloutier</t>
  </si>
  <si>
    <t>La Grande Maison de Ste-Luce</t>
  </si>
  <si>
    <t>lagrandemaison@gmail.com</t>
  </si>
  <si>
    <t>Habitation
Proche aidance</t>
  </si>
  <si>
    <t>Maison Courséjour</t>
  </si>
  <si>
    <t>Offrir à la population adulte du Témiscamingue une maison de dépannage, répit, convalescence et attente d’hébergement.
Dépannage: En situation de manque de place dans les autres ressources (clientèle du CISSS)
Répit: Un répit pour le proche aidant (L’ainé est hébergé pour un temps X le temps que l’aidant prenne du temps pour lui)
Convalescence: Une personne qui ne peut retourner chez elle suite à une hospitalisation</t>
  </si>
  <si>
    <t xml:space="preserve">Personne adulte </t>
  </si>
  <si>
    <t>Suite à une demande de la population, principalement des personnes âgées, la TCPAT a investit dans l’achat d’une maison et l’a aménagée afin de recevoir 6 personnes à la fois. Il n’existait pas au Témiscamingue de ressource où l’aidant pouvait confier son aidé et prendre un répit, faire une convalescence en toute sécurité, ou encore attendre sa place dans une Résidence.</t>
  </si>
  <si>
    <t>Permettre aux personnes adultes d’avoir un toit et des services lors de situations difficiles. Avoir dans cette maison une présence jour et nuit. Répondre à un besoin manifester particulièrement par les aînés lors de rencontres dans les différentes municipalités (17 localités)</t>
  </si>
  <si>
    <t>Canada,
Québec,
Montréal (Ville-Marie)</t>
  </si>
  <si>
    <t>Table de concertation locale pour personnes âgées du Témiscamingue</t>
  </si>
  <si>
    <t>Comités locaux (17 comités dans 17 localités), FQIS (Fond Québécois d’initiatives sociales)</t>
  </si>
  <si>
    <t>Plus de 187 personnes sont passées au Courséjour au cours de ses 14 années d'existence.
Les personnes en convalescence ont retrouvées plus facilement leur santé puisqu’elles n’avaient qu’a prendre soin de celle-ci sans se préoccuper du reste (Faire ses repas, ménage, aller à ses rendez-vous médicaux etc..) on s’occupait de tout.
Pour le Répit même situation à l’exception que c’est le proche aidant qui en bénéficiait le plus.
Attente d’hébergement: Plusieurs aînés sont passés au Courséjour en attendant d’avoir une place dans une RPA, où ils devaient obligatoirement avoir mis leurs noms sur la liste d’attente.
Nous n’avons pas eu vraiment de dépannage puisque les personnes ayant ce besoin demandaient trop de soins (problèmes cognitifs).</t>
  </si>
  <si>
    <t>En date du 1er Août 2021, le Courséjour a dû changer sa vocation et devenir un immeuble à logement pour aînés. Le manque de financement est une des raisons pour laquelle nous avons dû cesser d’offrir ce service. N’ayant pas eu d’aide financière pour les opérations et malgré toute notre bonne volonté nous n’avons pu maintenir cette ressource ouverte. De plus le Réseau de la santé ne connaissant pas cette forme de structure devenait de plus en plus critique et se demandait si nous n’étions pas une RPA déguisée ou illégale. Ce fût le coup de grâce pour cette ressource qui avait depuis des années des problèmes financiers (faute d’aide financière de la part du Réseau). Nous ne nous trouvions pas dans aucun de leurs modèles d’hébergement donc…</t>
  </si>
  <si>
    <t>Édith Vincent</t>
  </si>
  <si>
    <t>tcpat.org@hotmail.fr</t>
  </si>
  <si>
    <t>Combo2Generations</t>
  </si>
  <si>
    <t>Permettre à deux générations de vivre ensemble, de s’enrichir mutuellement dans le respect et l’harmonie afin de combler la solitude des uns et des autres.
Encourager le partage et l’entraide au quotidien entre les deux afin qu’ils gardent l’esprit ouvert sur le monde et l’avenir.</t>
  </si>
  <si>
    <t>- Être âgé de 60 ans et plus, avoir une chambre libre, aimer la compagnie des jeunes, souhaiter offrir à un étudiant un logement chaleureux en échange de petits services et lui permettre de bénéficier d’un logement calme et chaleureux à prix modique et raisonnable.
- Avoir entre 18 et 30 ans, être  étudiant au Collégial ou à l’Université, être plutôt sociable et aimer rendre des services, apprécier la compagnie des personnes âgées et partager les avantages générationnels, chercher un logement chaleureux où vous pourrez étudier dans le calme et l’harmonie.</t>
  </si>
  <si>
    <t>Le vieillissement de la population. La solitude des aînées et des étudiants étrangers. L'augmentation du coût des logements. La difficulté de trouver des logements. La lecture d'un article sur un organisme offrant des services de cohabitations intergénérationnels en France.</t>
  </si>
  <si>
    <t>Le partage entre les générations ne se fait plus aussi naturellement qu’avant et l’on a perdu ainsi un bien précieux qui se faisait si naturellement avant, le transfert des connaissances entre les générations. Avec la cohabitation, “Combo 2 générations” participe au développement durable de notre société. Elle assure une mise en commun et une valorisation des ressources, en plus de favoriser les échanges sociaux. L’échange entre générations au quotidien, apporte une grande joie à ceux qui ont la chance de le vivre. Un senior peut aider un étudiant à trouver des repères. Un jeune adulte peut permettre à une personne aînée de demeurer active dans la société. Deux générations qui ont la chance d’échanger leurs regards sur le monde en ressortent assurément enrichies.</t>
  </si>
  <si>
    <t>Canada,
Québec,
Montréal</t>
  </si>
  <si>
    <t>Combo2generations 
organisme à but non lucratif</t>
  </si>
  <si>
    <t>Aucune</t>
  </si>
  <si>
    <t>Les jumelages réalisés à ce jour ont permis de démontrer que la cohabitation intergénérationnelle brise la solitude des aînés et des étudiants.
Cela apporte réconfort et sécurité aux aînés.
Les aînés font le constat qu'ils avaient cessé de communiquer avec autrui.
Les étudiants étrangers bénéficient d'une forme de foyer.
Les étudiants bénéficient de la sagesse des aînés.</t>
  </si>
  <si>
    <t xml:space="preserve">Le but de notre organisme est toujours vu comme une idée géniale. 
</t>
  </si>
  <si>
    <t>La problématique est de se faire connaitre auprès des aînés et d'avoir de la crédibilité auprès d'eux. 
Il y a aussi un problème de mobilité dans la région de Montréal qui limite les options de cohabitions éloignées, car les collèges et les universités sont au centre-ville et souvent les aînés sont dans les quartiers un peu plus éloignés qui ne bénéficient pas nécessairement de transport en commun adéquat.</t>
  </si>
  <si>
    <t>Isabelle Cazes</t>
  </si>
  <si>
    <t>Combo2generations</t>
  </si>
  <si>
    <t>isabelle.cazes@umontreal.ca</t>
  </si>
  <si>
    <t>CohabitAction</t>
  </si>
  <si>
    <t xml:space="preserve">CohabitAction est un projet intergénérationnel qui vise le maintien a domicile des aînés. C'est en jumelant des personnes aux mêmes intérêts que la cohabitation se forme. La personne plus jeune est hébergée à faibles coûts chez l'ainé en échange de services personnalisés offerts à l'accueillant. Cela permet à l'ainé de demeurer plus longtemps dans son logement en bénéficiant d'une petite aide à domicile. Par ce projet, nous voulons offrir une sécurité à l'aîné et un logement abordable à la personne aidante. </t>
  </si>
  <si>
    <t>Toutes personnes intéressées par le projet. Nous acceptons les inscriptions à partir de 16 ans.</t>
  </si>
  <si>
    <t xml:space="preserve">Le projet est né dans l'optique de donner une nouvelle option de logement aux aînés que les résidences privées, et de leur offrir une meilleure qualité de vie. De plus, la cohabitation permet aussi d'offrir un logement a faible coût à la personne plus jeune qui a besoin d'un logement (devenu rare depuis la crise du logement). </t>
  </si>
  <si>
    <t>Une personne plus jeune habite avec l'aîné afin d'apporter une aide en cas de problème et une sécurité supplémentaire à l'ainé vivant dans sa maison.</t>
  </si>
  <si>
    <t>Canada,
Québec,
Montérégie,
MRC Pierre-De Saurel</t>
  </si>
  <si>
    <t>Action Logement Pierre-De Saurel</t>
  </si>
  <si>
    <t>Québec Ami Des Aînés, Table de concertation des aînés Pierre-De Saurel "Agir pour mieux vieillir"</t>
  </si>
  <si>
    <t xml:space="preserve">Aucun jumelage n'a encore été fait. Le projet a été mis sur pied durant la pandémie de Covid-19, ce qui rend la recherche de participants difficile. </t>
  </si>
  <si>
    <t xml:space="preserve">En distribuant les dépliants, je me suis aperçu que les gens comprenaient mal le projet et ne se sentaient pas concernés. Il est important de préciser que la cohabitation intergénérationnelle n'est pas la même chose que les maisons intergénérationnelles qui accueillent deux générations de la même famille. Plusieurs personnes me disaient avoir perdu leurs parents, ne pas avoir d'enfants, les enfants habitent trop loin... La cohabitation intergénérationnelle veut jumeler deux étrangers qui ont les même intérêts. </t>
  </si>
  <si>
    <t>Anne-Sophie Bornard</t>
  </si>
  <si>
    <t>cohabitAction@gmail.com</t>
  </si>
  <si>
    <t>Pierrette &amp; Paulette - la colocation solidaire</t>
  </si>
  <si>
    <t>Nous proposons une plateforme permettant de faciliter la mise en relation de personnes souhaitant vivre en colocation. Les adultes et les aînés peuvent s'inscrire, créer leur profil et déposer leur annonce de logement, puis échanger avec d'autres usagers qui sont dans la même démarche de recherche et de partage de logement.</t>
  </si>
  <si>
    <t>Nous ciblons les adultes et les aînés autonomes vivant seuls et souhaitant soit partager leur logement, soit emménager dans un nouveau logement avec une ou plusieurs autres personnes.</t>
  </si>
  <si>
    <t xml:space="preserve">Nous nous sommes posés la question: comment aimerions-nous vivre si nous étions amenés à vivre seuls lorsque nous serons plus âgés? Nous sommes issus d'une génération où nous avons vécu personnellement en colocation et nous en connaissons les avantages ainsi que les points plus délicats. Constatant qu'un nombre grandissant d'aînés vivaient seuls et ressentaient de l'isolement, phénomène qui s'est accru avec la pandémie de Covid-19, nous avons souhaité proposer un moyen simple permettant aux gens de trouver une solution à leur problème. </t>
  </si>
  <si>
    <t>La colocation permet à la fois de réduire le sentiment d'isolement, mais aussi de diminuer les coûts liés à la vie quotidienne et donc de réaliser des économies. Enfin, c'est un moyen de rassurer les proches qui savent leurs parents ou grands-parents entourés en cas de problème. Par ailleurs, compte tenu du coût élevé des places en résidences privées, c'est une solution alternative où chacun peut conserver son logement et/ou emménager dans un lieu de vie plus adapté. Nous visons principalement l'objectif de nous faire connaître davantage à l'ensemble du Québec afin de "démocratiser" et faire adopter la vie en colocation à une frange plus âgée de la population.</t>
  </si>
  <si>
    <t>Canada,
Québec</t>
  </si>
  <si>
    <t>Pierrette &amp; Paulette inc.</t>
  </si>
  <si>
    <t>Nous opérons principalement individuellement, cependant nous avons été accompagnés au cours de notre développement par : Impact 8 (programme Collision - cohorte automne 2020) ; Présâges ; Un et un font mille.</t>
  </si>
  <si>
    <t>Nous voulons permettre aux personnes qui souhaitent continuer à habituer leur logement, ou simplement leur quartier ou ville de pouvoir le faire. Parfois, la vie amène ces personnes à se retrouver seules dans un logement dont elles ne peuvent plus assumer les coûts, ou leurs proches déménagent dans une région où elles ne connaissent personne et se sentent hésitantes à se rapprocher, etc. Il peut y avoir de nombreux scénarios, mais nous souhaitons offrir une solution économique, simple et viable à ces personnes.
Les personnes qui s'inscrivent sur notre site proviennent de "background" très différents et nous ressentons un besoin urgent de trouver des solutions de mieux-vivre pour une population qui est parfois dans une grande nécessité.</t>
  </si>
  <si>
    <t xml:space="preserve">Les forces de cette initiative sont qu'étant une idée simple, il est très facile de l'expliquer et de la mettre en place. Elle permet également de s'adresser à tous, indifféremment du lieu géographique, de la situation personnelle et financière.
Un point à noter est que considérant que nous nous adressons à une population plus âgée, et plus méfiante à la fois d'Internet, mais aussi de vivre avec des inconnus, nous mettons l'accent sur la sécurité et sur les précautions à prendre. Nous proposons d'ailleurs un guide sur la colocation et les étapes à suivre pour que tout se déroule au mieux.
</t>
  </si>
  <si>
    <t>Enfin, pour le moment, une limite que nous avons analysée, après plus de deux ans d'existence, est le fait que notre cible n'est peut être pas encore prête à vivre en colocation, et n'est peut être pas encore assez habituée au partage de son logement. C'est la raison pour laquelle nous souhaitons vivement nous faire davantage connaître afin de rassurer sur ce concept.</t>
  </si>
  <si>
    <t>Morgane Macé</t>
  </si>
  <si>
    <t>Pierrette &amp; Paulette</t>
  </si>
  <si>
    <t>info@pierrette-paulette.com</t>
  </si>
  <si>
    <t>Les Habitations Partagées</t>
  </si>
  <si>
    <t>Permettre à un aîné ayant une chambre à louer de diminuer ses coûts du loyer, lui permettre de rester plus longtemps à domicile et de briser l'isolement.
Permettre à un nouvel arrivant d'avoir une chambre à moindre coût, de se créer un réseau social et de mieux connaître la culture québécoise.</t>
  </si>
  <si>
    <t>Les nouveaux arrivants et les résidents aînés de Montréal</t>
  </si>
  <si>
    <t>Crise du logement en 2000</t>
  </si>
  <si>
    <t>Favoriser l'intégration d'un nouvel arrivant en ayant un logement à un prix décent tout en permettant à un aîné de vivre plus longtemps chez lui en ayant de la compagnie et en lui offrant l'occasion de s'ouvrir à une nouvelle culture.</t>
  </si>
  <si>
    <t>La Maisonnée</t>
  </si>
  <si>
    <t>La ville de Montréal, Emploi et solidarité sociale du Québec</t>
  </si>
  <si>
    <t xml:space="preserve">Les aînés restent plus longtemps chez eux, vivent moins d'isolement et réduisent les coûts liés à leur logement.
Une meilleure intégration des nouveaux arrivants qui après plus de 6 mois de cohabitation ont appris sur les codes culturels de la société d'accueil. </t>
  </si>
  <si>
    <t xml:space="preserve">C'est un projet gagnant-gagnant pour les demandeurs et les accueillants (se sentir en sécurité, briser l'isolement, atténuation du choc migratoire des nouveaux arrivants, participation à l'effort d'intégration de ceux-ci, économie sur le loyer...)
</t>
  </si>
  <si>
    <t>Nous cherchons à faire des jumelages de qualité, nous ne pouvons donc pas garantir de délai pour un jumelage. De même, il se peut que nous ne trouvions pas de binôme qui se complète. Dans le contexte de la Covid, moins de personnes désirent recevoir quelqu'un chez eux et avec la fermeture des frontières il y a moins de demandeurs.</t>
  </si>
  <si>
    <t>Anne-Virginie Boise</t>
  </si>
  <si>
    <t>anne-virginie.boise@lamaisonnee.org</t>
  </si>
  <si>
    <t>Les habitations Partagées de l'Outaouais</t>
  </si>
  <si>
    <t xml:space="preserve">Le service de cohabitation/jumelage s'adresse aux personnes âgées et aux adultes qui désirent cohabiter afin d'améliorer leur qualité de vie, offert par notre organisme de manière très sécuritaire en favorisant le passeport de vaccination avec la pandémie ainsi que la vérification d’antécédents judiciaires. 
Les jumelages sont effectués selon la compatibilité entre deux personnes, toutes générations confondues selon leurs intérêts. </t>
  </si>
  <si>
    <t>Aînés, adultes de plus de 18 ans (Au moins une des deux personnes qui désire cohabiter doit avoir plus de 55 ans)</t>
  </si>
  <si>
    <t xml:space="preserve">En 1987, l’organisatrice communautaire au CLSC le Moulin dans l’équipe du Maintien à domicile avait à concevoir et organiser des ressources pour répondre aux besoins des personnes âgées en perte d’autonomie. C’est suite à une visite au Home Sharing d’Ottawa, qu’est né en Outaouais le concept de jumelage sous le même toit de deux personnes dont l’une a plus de 55 ans. Quelques mois plus tard, un comité urbain d’implantation des Habitations Partagées de l’Outaouais prenait forme et tentait de trouver les ressources financières pour développer l’organisme en même temps qu’il préparait sa requête en incorporation. Vers la fin de 1987, le comité d’implantation commençait ses activités avec l’aide de bénévoles et d’une employée à temps partiel. Ces personnes ont recruté des pourvoyeurs et chercheurs et ont mis au point les outils d’entrevues en s’inspirant de ce qui avait été développé à Ottawa. La charte de l’organisme est octroyée le 5 janvier 1988. C’est en février 1988 que les premiers jumelages ont été réalisés. Une demande de subvention a été déposée au secrétariat des aînés pour le projet d’un service d’accompagnement pour les personnes aînées à la recherche d’un nouveau chez soi ou d’un hébergement en résidence dans la région de l’Outaouais. En 2006, le projet du service d’accompagnement a vu le jour grâce à ce financement. </t>
  </si>
  <si>
    <t>Les objectifs visés sont : le maintien à domicile des aînés, de briser l’isolement, d'offrir un accompagnement, un soutien à l’ainé, de permettre l'échange de services entre les occupants, d'accorder un répit aux proches aidants, de garder la personne âgée autonome le plus longtemps possible dans son milieu de vie et, de partager les frais de loyer.</t>
  </si>
  <si>
    <t>1987 (fondation de l'organisme)</t>
  </si>
  <si>
    <t>Canada,
Québec,
Outaouais,
Gatineau et Outaouais rural</t>
  </si>
  <si>
    <t>Les Habitations Partagées de l'Outaouais</t>
  </si>
  <si>
    <t>Les services de Santé et Services Sociaux, Société d'habitation du Québec</t>
  </si>
  <si>
    <t>Il est constaté que grâce au service de jumelage la personne âgée reste autonome le plus longtemps possible dans son milieu de vie, elle se sent plus en sécurité et moins anxieuse.</t>
  </si>
  <si>
    <t xml:space="preserve">Le pourcentage de la clientèle aînée utilisant nos services demeure très élevé pour la tranche des revenus inférieurs à la moyenne qui forme principalement la clientèle visée par l'organisme et le projet. L'initiative est très bien accueillie au sein du réseau communautaire et éducatif.
</t>
  </si>
  <si>
    <t>Cela reste toujours un défi de convaincre les aînés à opter pour la la cohabitation, mais aussi, à faire preuve d'une grande ouverture d'esprit face à la cohabitation intergénérationnelle et interculturelle ainsi que de faire adhérer certains territoires de l'Outaouais en dehors des secteurs Hull, Gatineau, Aylmer, Masson-Angers/Buckingham/Cantley.</t>
  </si>
  <si>
    <t>Aude Flora Malouangou</t>
  </si>
  <si>
    <t>Les Habitations partagées de l'Outaouais</t>
  </si>
  <si>
    <t>audefm.hpou@videotron.ca</t>
  </si>
  <si>
    <t xml:space="preserve">Golden Girls (and Guys) Canada </t>
  </si>
  <si>
    <t>Golden HomeSharing Connections possède et administre Golden Girls (and Guys) Canada, une base de données en ligne de personnes âgées seules qui souhaitent rester dans leur maison actuelle et d'autres personnes âgées seules à la recherche d'un endroit abordable et agréable où vivre. Devenir membre permet à une personne de se créer un profil détaillé avec ses préférences de styles de vie sur le site web et de rechercher dans la base de données des correspondances possibles. Elle peut ensuite contacter les personnes qui lui correspondent pour engager une conversation pouvant conduire à partager une maison. L’organisme propose également des ateliers sur la façon de créer un accord de partage de maison réussi et propose d'autres ressources sur le site pour aider dans le processus. Des présentations aux groupes communautaires et aux organismes intéressés à en apprendre davantage sur le partage de la maison, à la fois en personne et virtuellement, sont aussi offertes.
Golden HomeSharing Connections owns and operates Golden Girls (and Guys) Canada, an online database of solo older adults who wish to remain living in their present home and other solo older adult who are in search of an affordable and companionable place to live. Becoming a member entitles a person to list a detailed profile about themselves and their lifestyle preferences on the website and to search the database for possible matches, whom they can then contact to initiate a conversation that may lead to sharing a home. The organization also offers workshops on how to create a successful home-sharing arrangement and offers other resources on the site to assist in the process. We also offer presentations to community groups and agencies interested in learning about home-sharing, both in person and virtually.</t>
  </si>
  <si>
    <t>Le programme s'adresse aux personnes âgées seules qui sont actives et autonomes et qui maîtrisent l'utilisation d'Internet.
The program is aimed at active, self-directed solo older adults who are proficient in using the Internet.</t>
  </si>
  <si>
    <t>La fondatrice Dorothy Mazeau est une agente immobilière spécialisée dans l'aide aux personnes âgées qui s’intéresse aux options qui leur sont proposées. Les options existantes se limitent aux maisons de retraite coûteuses, aux petits condos et à une offre de logements locatifs très limitée. La plupart des personnes ainées préféreraient rester dans leur propre maison, mais elles sont confrontées à des difficultés reliées au coût et aux efforts requis pour entretenir la maison. Madame Mazeau s'est rendu compte que ce qu’elle vivait depuis vingt ans, partager sa maison avec des amis, pouvait être la solution. Bien qu'il existe des agences qui offrent un service de jumelage avec des personnes plus jeunes qui peuvent fournir un soutien, ces services sont généralement à forte intensité de main-d'œuvre, coûteux à exploiter et limités dans leur capacité à créer des jumelages réussis et à long terme. De nombreuses personnes âgées sont tout à fait capables de créer le jumelage par eux-mêmes, s’ils se font donner les bons outils.
Founder Dorothy Mazeau is a realtor specializing in helping older adults who are looking at their options for living life's third stage. Existing options are limited to expensive retirement homes, tiny condos, and very limited rental accommodations. Most would prefer to remain in their own home, but are challenged by the cost and effort required to maintain the home. She realized that she herself has been living the solution, as she has been sharing homes with friends for over twenty years. While there are agencies that provide the service of matching seniors with younger individuals who can provide support, these services are typically labour-intensive, expensive to operate, and limited in their capacity to create successful, long-term matches. Many older adults are quite capable of facilitating their own matches, given the right tools.</t>
  </si>
  <si>
    <t>Nous visons à faire connaitre l'option de colocation et à promouvoir sa viabilité et son opportunité, non seulement en tant que mode de vie économique, mais aussi pour lutter contre la solitude et fournir un soutien mutuel ainsi qu’une sécurité. Nous visons à créer une base de données solide de fournisseurs et de demandeurs de logements afin que les participants puissent avoir des options qui leur permettrons de trouver une correspondance compatible.
We aim to raise awareness of the home-sharing option and to promote its viability and desirability, not only as an economical way to live, but also to address loneliness and provide mutual support and safety. We aim to build a robust database of home-providers and home-seekers in order to provide adequate numbers to increase the likelihood of finding a compatible match.</t>
  </si>
  <si>
    <t>Canada,
Ontario,
Toronto</t>
  </si>
  <si>
    <t>Golden HomeSharing Connections</t>
  </si>
  <si>
    <t>Actuellement aucun, mais nous explorons des façons dont nos services peuvent être utilisés par les agences de logement comme outil pour aider leur clientèle ou comme source de référence.
Currently none, but we are exploring ways that our services can be used by housing agencies as a tool to help their clientele or as a referral source.</t>
  </si>
  <si>
    <t>À ce jour, plus d'une centaine de personnes se sont inscrites dans la base de données, avec un abonnement de six mois ou d'un an. Comme les jumelages sont autogérés, aucune donnée sur les jumelages réussis n'a été recueillie. Cinquante-trois personnes ont participé aux ateliers.
To date more than one hundred people have listed themselves in the database, with either a six-month or one year subscription.  As matches are self-directed, no data on successful matches has been collected. Fifty-three people have attended workshops.</t>
  </si>
  <si>
    <t>La principale force de l'initiative est qu'elle est axée sur le renforcement des capacités des individus afin qu’ils puissent s'aider eux-mêmes, plutôt que de dépendre des services sociaux. Cela le rend très évolutif.
The main strength of the initiative is that it is focused on building awareness and capacity among individuals who can then help themselves, rather than depending on social services. This makes it eminently scalable.</t>
  </si>
  <si>
    <t>Le programme étant basé sur le Web, les utilisateurs doivent être familiarisés avec l'utilisation d'internet. Pour le moment, le service n'est disponible qu'en anglais.
Because the program is web-based, users must be conversant with using the Internet. At this time the service is only available in English.</t>
  </si>
  <si>
    <t>Dorothy Mazeau</t>
  </si>
  <si>
    <t>hello@goldengirlscanada.ca</t>
  </si>
  <si>
    <t>Participation sociale et loisirs</t>
  </si>
  <si>
    <t>Route des Gerbes d'Angelica</t>
  </si>
  <si>
    <t>Entreprise sans but lucratif - L'été (juin à octobre):  14 jardins thématiques à visiter- 
Boutique ouverte à l'année avec nos produits provenant de notre cuisine de transformation.
Activité pour Pâques:  Chasse aux énigmes de Pâques - 3 weekends
Hiver:  Novembre et décembre:  Féérie de Noël - 350 000 lumières</t>
  </si>
  <si>
    <t>Familles, ainés, groupes, personnes à mobilité restreinte (le site est adapté pour les fauteuils roulants et les poussettes).</t>
  </si>
  <si>
    <t>Le projet a fait l'objet d'une longue réflexion et regroupe des amis de longue date qui désiraient avoir une retraite active et un lieu où les gens de tout âge pourraient  venir s'y ressourcer.</t>
  </si>
  <si>
    <t>Éduquer (classes vertes), créer un havre de paix et de beauté. Démontrer qu'il est possible de continuer à être actif et d'apporter une contribution à la société.</t>
  </si>
  <si>
    <t>Canada,
Québec,
Les Laurentides,
Mirabel</t>
  </si>
  <si>
    <t>Membre du C.A. de la table de Concertation Régionale des Ainés des Laurentides, membre du C.A. de Tourisme Laurentides et membre du Comité des Ainés de Mirabel - Présidence de la Corporation de développement communautaire de Mirabel -- Membre fondateur et Vice-Présidence de Tourisme Mirabel.</t>
  </si>
  <si>
    <t>Le fait de nous être regroupés nous a permis de mettre en place un projet de grande envergure et avangardiste, ce qui n'aurait pas été possible avec seulement quelques personnes.   
La cohabitation nous a aidé financièrement pour la création et la continuité du projet.</t>
  </si>
  <si>
    <t>• Définir clairement les objectifs et les buts visés. 
• Regrouper des gens qui ont les mêmes buts et objectifs. 
• Apprendre à bien les connaître.  
• Voir ce qui se fait ailleurs, ne pas avoir peur de consulter. 
• Prendre le temps avant de mettre le projet en marche afin de s'assurer de sa viabilité et de sa durée.</t>
  </si>
  <si>
    <t>Francine Renaud</t>
  </si>
  <si>
    <t>francine.renaud@gerbesdangelica.com</t>
  </si>
  <si>
    <t>Services de proximité</t>
  </si>
  <si>
    <t>Marché aux caissons</t>
  </si>
  <si>
    <t>Relance d'un dépanneur et bonification en alimentation par des bénévoles (en grande partie aînés) pour maintenir des services de proximité à Sainte-Louise</t>
  </si>
  <si>
    <t>Population aînée, à faible mobilité. Et population en générale</t>
  </si>
  <si>
    <t>Fermeture du seul dépanneur de la municipalité</t>
  </si>
  <si>
    <t>Maintenir des services d'alimentation dans la communauté</t>
  </si>
  <si>
    <t>Canada,
Québec,
Chaudière-Appalaches,
MRC de l'Islet,
Sainte-Louise</t>
  </si>
  <si>
    <t>OBNL le marché aux caissons</t>
  </si>
  <si>
    <t>Municipalité, bénévole</t>
  </si>
  <si>
    <t>Les aînés se sont impliqués bénévolement pour mettre le projet sur pied, mais aussi pour assurer le service bénévolement pendant les premières années</t>
  </si>
  <si>
    <t>Il faut une mobilisation de la commuanuté pour le maintien de leurs services de proximité et la capacité de mobiliser des aînés pour s'engager comme bénévole pour assurer les services pendant les premières années, le temps de consolider la structure</t>
  </si>
  <si>
    <t>N.d.</t>
  </si>
  <si>
    <t>auxcaissons@gmail.com</t>
  </si>
  <si>
    <t>Animation du programme VIACTIVE</t>
  </si>
  <si>
    <t>Viactive est un programme d’activité physique qui s’adresse aux personnes de 50 ans et plus. Créé en 1988 par Kino-Québec, ce programme permet à des animatrices et animateurs spécialement formés de faire bouger les personnes de 50 ans et plus. De nombreux outils d’animation présentant des routines d’exercices sont offerts gratuitement ou à un coût très modique aux regroupements d’aînés. Ces outils permettent aux différents organismes et personnes œuvrant dans les milieux de vie des aînés de prendre en charge l’animation de séances d’exercices adaptées et sécuritaires. Des services de soutien sont offerts aux animateurs VIEACTIVE par des conseillers VIEACTIVE de la DSPU et sont gratuits. Dans la majorité des cas, l'animateur VIEACTIVE est un aîné bénévole membre d’un regroupement local, mais nous retrouvons également des personnes rémunérées dans certains milieux.</t>
  </si>
  <si>
    <t>Les 50 ans et plus</t>
  </si>
  <si>
    <t>Les différents groupes de 50 ans et plus ont demandé au MSSS de bénéficier d'un programme d'activité physique où leurs membres pourraient faire l’animation en toute sécurité.</t>
  </si>
  <si>
    <t>Intégrer et maintenir une pratique d’activités physiques sur une base régulière. Profiter du plaisir de bouger en groupe. Augmenter ses capacités physiques générales (endurance musculaire et cardiovasculaire, flexibilité et contrôle du poids). Briser l’isolement. Améliorer sa santé physique et prévenir les maladies chroniques (maladies cardiovasculaires, haute tension artérielle, diabète, hypercholestérolémie). Améliorer sa santé psychologique (gestion du stress, maintien des capacités cognitives).</t>
  </si>
  <si>
    <t xml:space="preserve">La Direction de la santé publique du CISSS </t>
  </si>
  <si>
    <t>Les clubs de 50 ans et plus, Le Carrefour 50 ans et plus du Québec , La FADOQ, l'Unité régionale du loisirs et du sport du Bas-Saint -Laurent, les centres d'actions bénévoles, les municipalités et autres partenaires</t>
  </si>
  <si>
    <t>Des gens heureux qui viennent bouger et socialiser une fois par semaine, même que quelques groupes se rencontrent deux fois par semaine.</t>
  </si>
  <si>
    <t xml:space="preserve">Les routines du  programme VIACTIVE, produites par le MSSS, sont adaptées afin de donner le goût de bouger aux 50 ans et plus en toute sécurité, de socialiser et de trouver du plaisir à  participer. Nous avons des conseillers VIACTIVE (kinésiologues) dans notre Santé publique qui nous permet de bien former et encadrer nos animatrices et animateurs. Nous recevons du financement de l'URLS afin d'outiller nos groupes. Les animations sont gratuites ou à faible coût.
</t>
  </si>
  <si>
    <t>Recrutement des bénévoles, trouver des locaux gratuits et accessibles</t>
  </si>
  <si>
    <t>Andrée Lambert</t>
  </si>
  <si>
    <t>Direction de la Santé publique du Bas-Saint-Laurent</t>
  </si>
  <si>
    <t>andree.lambert.cisssbsl@ssss.gouv.qc.ca</t>
  </si>
  <si>
    <t>Ébénisterie Communautaire de Rimouski</t>
  </si>
  <si>
    <t>Une approche issue du milieu des aînés et qui a pris naissance au comité des aînés de la ville ainsi qu'une consultation publique organisée par des aînés et une mobilisation des associations et regroupements ayant pour mission la clientèle aînée. Mise en place d'un comité provisoire piloté par des aînés et creation d'un OBNL géré par des bénévoles aînés.</t>
  </si>
  <si>
    <t xml:space="preserve">Tout homme et femme du territoire de Rimouski et des environs particulierement les 50 ans et plus </t>
  </si>
  <si>
    <t xml:space="preserve">Ce service est une nécessité pour briser l'isolement, pour socialiser et pour faire profiter la communauté des compétences des aînés. Il y a un manque flagrant de la part de nos administrateurs (âgisme) quant à l'amélioratin des conditions de vie des aînés dans un contexte oû les aînés de 65 ans et plus représentent plus de 25 % de sa population. Il n'y a aucun projet structurant dans l'offre de services. Plusieurs réalisations pour le milieu communautaire incluant la réalisation de petits travaux pour des personnes dans le besoin et des moments de repit pour les proches aidants.
 </t>
  </si>
  <si>
    <t>La plus grande participation possible des aînés considerant les installations et la capacité de l'atelier. On vise 120 personnes pour la premiere année et jusqu'à plus de 200 personnes  les années suivantes. Plusieurs réalisations pour le milieu communautaire.</t>
  </si>
  <si>
    <t>Canada,
Québec,
Bas-Saint-Laurent,
MRC Rimouski-Neigette,
Rimouski</t>
  </si>
  <si>
    <t>Ebénisterie communautaire de Rimouski</t>
  </si>
  <si>
    <t>Fondation Heritage 2000, 26 associations et regroupements d'aînés (plus de 6000 membres ), Fondation Saputo - Fondation Telus - Fondation Luc Maurice - CISSSBSL - Services Canada- Caisse Desjardins - Ministre des aînés et plusieurs autres généreux donateurs. Une collaboration hautement appréciée de notre député Harold Lebel et son équipe</t>
  </si>
  <si>
    <t>En raison de la pandémie, nous allons ouvrir avec les premiers groupes en septembre 2021. 
Nous avons déjà une liste de plus de 160 personnes qui desirent devenir membre. Nous serons présents avec un kiosque dans le cadre des Terrasses Urbaines Cogéco les 13,14 et 15 août.</t>
  </si>
  <si>
    <t xml:space="preserve">Capacité de rassembler et de mobiliser les aînés, de créer une organisation regroupant des compétences en administration et des experts de l'ébénisterie, un heureux mélange nécessaire à son succès
</t>
  </si>
  <si>
    <t>Nécessite d'avoir une réelle ouverture des administrateurs de leur municipalité et de travailler en communion pour sa realisation</t>
  </si>
  <si>
    <t>Normand Pelletier</t>
  </si>
  <si>
    <t>Ebénisterie communutaire de Rimouski</t>
  </si>
  <si>
    <t>normand.pelletier@globetrotter.net</t>
  </si>
  <si>
    <t>Participation sociale et loisirs
Connaissance des services
Proche aidance</t>
  </si>
  <si>
    <t>Seniors' Wellness Centre Program</t>
  </si>
  <si>
    <t>Le programme Networking and Partnership Initiative (NPI) a aidé des organismes communautaires anglophones de la province de Québec à améliorer la santé et le bien-être des aînés anglophones de leur région. Une partie de ce soutien a inclus le pilotage de centres de bien-être pour les aînés (CSE) dirigés par 12 organismes communautaires et offerts dans 44 sites, en particulier dans les régions isolées et rurales.
Afin de soutenir les opérations annuelles soutenues de CFC, de favoriser l'accès des aînés aux ressources communautaires dans les régions de la province et de faciliter le passage aux programmes de CFC virtuels, le Secrétariat aux relations avec les Québécois d'expression anglaise (SRQEA) a accordé au CHSSN une subvention de 2,7 M$ pour la mise en œuvre d'un nouveau programme CES sur une période de trois ans (de 2020‐21 à 2022‐23). L'objectif global du programme CFC, qui est géré par le CHSSN, est de soutenir la capacité des organismes communautaires anglophones du Québec (comme Heritage Lower Saint Lawrence dans la région du Bas Saint-Laurent) à exploiter des centres de mieux-être pour les aînés anglophones.</t>
  </si>
  <si>
    <t>Les aînés anglophones de 55 ans et plus sont invités à participer aux centres de bien-être pour personnes âgées à travers la province. il n'y a pas de critères de participation spécifiques liés au niveau de fonctionnement et d'autonomie, comme dans les programmes de jour traditionnels.</t>
  </si>
  <si>
    <t>La communauté anglophone du Québec compte un peu plus d'un million d'habitants. Environ 27,1 % de la population anglophone totale est âgée de 55 ans et plus (Profil des aînés du Québec, 2018). En raison de facteurs tels que les barrières linguistiques pour accéder aux services, le manque de soutien pour les aidants et le statut socio-économique inférieur, de nombreux aînés anglophones sont vulnérables et isolés.</t>
  </si>
  <si>
    <t>Le programme CFC vise à maintenir et à améliorer la santé et le bien-être des aînés anglophones, à améliorer l'accès et la connaissance des services de santé et services sociaux, et à réduire l'isolement social grâce à des programmes ciblés et éclairés d'éducation et de promotion de la santé.</t>
  </si>
  <si>
    <t>Community Health and Social Service Network</t>
  </si>
  <si>
    <t>Le CHSSN collabore avec 30 organismes anglophones offrant plus de 70 sites de CFC à travers la province. Ces sites se voient offrir un soutien financier pour maintenir et améliorer leurs services, ainsi que des opportunités de réseautage, de formation et de développement.</t>
  </si>
  <si>
    <t>Une évaluation préliminaire en 2020 des CSE soutenus par le RCSS a montré que la plupart de ces programmes dirigés par la communauté ont créé des partenariats avec des fournisseurs de services sociaux et de santé et ont réussi à briser l'isolement social et à offrir des activités de promotion de la santé aux aînés anglophones.</t>
  </si>
  <si>
    <t xml:space="preserve">• Basé sur la communauté en collaboration avec les professionnels de la santé et des services sociaux - donc rentable.
• Ne requiert pas les mêmes critères/profils de participation qu'un centre de jour pour personnes âgées.
• Mettre l'accent sur la promotion de la santé et le maintien de modes de vie sains et actifs.
• Conçu en fonction des besoins linguistiques et culturels uniques des aînés anglophones isolés.
</t>
  </si>
  <si>
    <t>Les directeurs généraux de CFC ont signalé avoir rencontré deux défis principaux : (1) maintenir les opérations annuelles et (2) établir des liens avec les personnes âgées socialement ou géographiquement isolées par le biais d'activités de sensibilisation. Avec l'avènement de la pandémie de COVID‐19, un autre défi commun a été la nécessité de passer à une programmation principalement virtuelle.</t>
  </si>
  <si>
    <t>Érica Botner</t>
  </si>
  <si>
    <t>ebotner@chssn.org</t>
  </si>
  <si>
    <t>Projet Bon appétit</t>
  </si>
  <si>
    <t>Hommes veufs ou un conjoints Alzheimer.
Personnes isolées en perte d'autonomie.</t>
  </si>
  <si>
    <t>Observation d'un homme âgé assis à l'ombre sur un banc du presbytère et qui mange très souvent du MC.DO (2fois/ jour) et qui urine dans un pot. Ce n'est pas un itinérant car il a un domicile fixe. Il me raconte qu' ici, il peut interagir avec les passants: "ça passe le temps".</t>
  </si>
  <si>
    <t>Le projet à 2 objectifs : briser l'isolement social et nourrir les personnes aînées (alimentation).</t>
  </si>
  <si>
    <t>2019-2020</t>
  </si>
  <si>
    <t>Canada,
Québec,
Montérégie,
MRC Les Maskoutains,
Sainte-Hélène-de-Bagot</t>
  </si>
  <si>
    <t>FADOQ Saint-Hélène</t>
  </si>
  <si>
    <t>Gouv. fédéral par une subvention pour l'achat de chaudron,vaisselle, appareils électroménagers. Municipalité pour le prêt du presbytère. La fadoq (3 ou 4 bénévoles âgées)  pour la préparation des recettes et  l'animation de l'après midi.</t>
  </si>
  <si>
    <t>Je pense que lorsque les personnes âgées peuvent se rencontrer et verbaliser leur vécu ensemble dans un lieu très significatif pour eux, c'est, selon moi, ''bien  vieillir chez soi''.</t>
  </si>
  <si>
    <t>Victime de notre succès le presbytère n'est pas capable de respecter la distanciation obligatoire par manque d'espace nous avons dû fermer temporairement.</t>
  </si>
  <si>
    <t xml:space="preserve">Gisèle Laliberté </t>
  </si>
  <si>
    <t xml:space="preserve"> FADOQ Sainte-Hélène-de-Bagot</t>
  </si>
  <si>
    <t>1glali@sogetel.net</t>
  </si>
  <si>
    <t>Soutien à domicile
Services de proximité
Participation sociale et loisirs
Proche aidance
Connaissance des services</t>
  </si>
  <si>
    <t>Repas congelés - pour la sécurité alimentaire</t>
  </si>
  <si>
    <t>Depuis 2017, ce projet est géré par une entente multipartenaires où plus de six partenaires y travaillent. Le volet gestion financière est assumé par Vision Gaspé Percé Now qui est l'organisme porteur. Au quotidien, le projet est géré par le Centre d'action bénévole Le Hauban avec la participation de l'Accueil Blanche-Goulet et Multi-Services. Les plats congelés sont livrés aux trois semaines directement chez les bénéficiaires par des bénévoles formés.
Le Centre d'action bénévole prépare les menus, appelle les bénéficiaires pour qu'ils puissent faire leurs choix et gère l’inventaire et la livraison des plats. Les plats sont confectionnés par Multi-Services  (dans les cuisines de l'Office municipal de l'habitation de Gaspé) et l'Accueil Blanche-Goulet. Les bénéficiaires peuvent également se présenter au Centre d'action bénévole pour faire l'achat de plats.</t>
  </si>
  <si>
    <t>Personnes âgées de 65 ans et plus et personnes en situation de vulnérabilité référées par un intervenant.</t>
  </si>
  <si>
    <t>Vision Gaspé-Percé Now (VGPN) est un organisme communautaire de la MRC de La Côte-de-Gaspé qui dessert la population anglophone du territoire. Au fil des années, l'organisme a pu constaté qu’il y avait une clientèle anglophone aînée et isolée, dont plusieurs vivaient une situation de précarité alimentaire. En parallèle, le « Committee for Anglophone Social Action » (CASA), un organisme régionale œuvrant dans la Gaspésie auprès des anglophones, avait aussi constaté, en discutant avec le CISSS de la Gaspésie, que plusieurs aînés anglophones avaient de la difficulté à bien s’alimenter. Lorsque CASA et VGPN ont pris connaissance d’un programme qui fournit des repas congelés à une clientèle aînée anglophone à Québec, implanté par Jeffery Hale Community Partners, l’idée de reproduire le projet en Gaspésie a pris racine.</t>
  </si>
  <si>
    <t>L'objectif général de ce projet est d'améliorer l’accès physique et économique aux mesures de sécurité et d’autonomie alimentaire pour les personnes vulnérables sur le territoire. L'objectif spécifique est d'offrir des repas congelés à prix solidaire à des personnes en situation de vulnérabilité sur les territoires de la MRC de La Côte-de-Gaspé et la MRC du Rocher-Percé.</t>
  </si>
  <si>
    <t>Canada,
Québec,
Gaspésie-Iles-de-la-Madeleine,
MRC de La Côte-de-Gaspé et MRC du Rocher-Percé</t>
  </si>
  <si>
    <t>Vision Gaspé Percé Now</t>
  </si>
  <si>
    <t>Le Centre d'action bénévole Le Hauban, Multi-Services - Corporation d'aide à domicile, Accueil Blanche-Goulet, Office municipal d'habitation de Gaspé, MRC de La Côte-de-Gaspé</t>
  </si>
  <si>
    <t>La vente de repas congelés à prix solidaire permet aux personnes aînés, qui en ont besoin, de bénéficier d'une alimentation saine et variée. Les repas congelés sont livrés aux 3 semaines chez les gens qui en font la demande. Les bénéficiaires peuvent également se déplacer au Centre d'action bénévole pour se procurer des plats. L'année dernière plus de 5 000 repas congelés ont été vendus pour plus d'une soixantaine de bénéficiaires. De plus, les repas congelés sont livrés aux bénéficiaires par des bénévoles qui sont formés pour faire de l'intervention social au besoin.</t>
  </si>
  <si>
    <t xml:space="preserve"> • La mise en place du projet est bien planifiée.
 • Les tâches sont partagées, selon les compétences de chacun.
•  Le choix du matériel se raffine avec l’expérience. Les partenaires sont proactifs et trouvent rapidement des solutions aux difficultés vécues.
 • Les bénévoles reçoivent une formation pour la livraison des repas congelés.</t>
  </si>
  <si>
    <t xml:space="preserve"> Nous desservons un grand territoire, donc la rentabilité dépend non seulement du coût des plats, mais aussi des déplacements pour la livraison. Nous devons donc maximiser les déplacements et encourager les gens à venir chercher les plats eux-mêmes.
 Les ressources financières demeurent un défi.
 La pérennisation n’est pas assurée, mais tous les partenaires sont optimistes.
 Pour la gestion des finances, il peut parfois être difficile de tenir les comptes à jour, car les factures n’arrivent pas toujours en même temps que le financement. Par contre, cette étape s’améliore de façon progressive.</t>
  </si>
  <si>
    <t>Jessica Synnott</t>
  </si>
  <si>
    <t>j.synnott@vgpn.ca</t>
  </si>
  <si>
    <t>Soutien à domicile
Participation sociale et loisirs</t>
  </si>
  <si>
    <t>Les Solutions gourmandes</t>
  </si>
  <si>
    <t xml:space="preserve">Les Solutions gourmandes est un projet en sécurité alimentaire porté par la Corporation de développement communautaire (CDC) du Granit en collaboration avec un comité multisectoriel et soutenu par plusieurs partenaires. Il vise trois grands objectifs : Réduire le gaspillage alimentaire, favoriser la sécurité alimentaire des gens en situation de vulnérabilité et offrir un lieu de formation et d’intégration socioprofessionnelle. </t>
  </si>
  <si>
    <t>Le service s'adresse à toute personne en situation de vulnérabilité qui nous est référée par des intervenants ou des organismes communautaires.</t>
  </si>
  <si>
    <t>Gaspillage alimentaire: Notre projet contribue à recycler des aliments propres à la consommation humaine et à conscientiser la population à la notion de gaspillage. Sont concernés les commerçants détaillants (supermarchés, épicerie de proximité, dépanneurs) et les producteurs qui peuvent avoir des surplus de production. Notre projet, en leur permettant de donner leurs produits en vue d'en faire la transformation en plats cuisinés, contribue à faire de ces entreprises des partenaires dans le développement de bonnes pratiques, en matière de développement durable. 
Population vulnérable: Le système de popote roulante (repas congelés et repas chauds) fonctionne déjà à sa pleine capacité et est restreint à une clientèle cible qui doit répondre à certains critères d’admissibilité. Le partenariat avec les organismes communautaires de même que le contact étroit que l'on crée avec les intervenants permettent de rejoindre une plus grande partie de la clientèle en situation de vulnérabilité.  
Manque de plateau de milieu de stage pour les jeunes en apprentissage: L'offre de milieu de stage était limitée pour les jeunes de l'école aux adultes et de l'école secondaire qui doivent compléter des stages dans le cadre de leur parcours scolaire. Nous leur offrons un milieu de formation.</t>
  </si>
  <si>
    <t>Contribuer à réduire le gaspillage alimentaire. Augmenter l'accès à une alimentation saine et à prix modique pour les gens en situation de vulnérabilité. Offrir un lieu de formation et d'intégration professionnelle et sociale.</t>
  </si>
  <si>
    <t>Canada,
Québec,
Estrie,
MRC le Granit,
Lac-Mégantic</t>
  </si>
  <si>
    <t>Corporation de Développement Communautaire (CDC) du Granit</t>
  </si>
  <si>
    <t>Le Centre d'action bénévole du Granit, l'équipe de proximité du CIUSSSE de l'Estrie CHUS, le Centre des femmes, la Constellation du Granit, Intro Travail et Carrefour Jeunesse Emploi du Granit, l'Ensoleillé ressource en santé mentale, le Centre de formation aux adultes, la polyvalente Montignac.
De plus, plusieurs bénévoles participent au projet de même que des étudiants stagiaires.</t>
  </si>
  <si>
    <t>La majeure partie de notre clientèle est composée de personnes aînées très âgées vivant encore à la maison. C'est une clientèle qui commande le maximum de repas chaque semaine.  J'en conclue donc que notre service permet d'alléger leur quotidien et leur permet peut-être de pouvoir rester à la maison plus longtemps.
Le projet a également un impact au niveau social pour les aînés.  Nous offrons la possibilité de venir faire du bénévolat dans notre organisation et les bénévoles sont pour la plupart des aînés.  Cela leur permet de socialiser, de contribuer à un projet stimulant et de mettre à contribution leur savoir en montrant aux plus jeunes (les stagiaires) certaines méthodes de travail.</t>
  </si>
  <si>
    <t>C'est une initiative qui a un grand impact sur la collectivité, autant au niveau de la sécurité alimentaire qu'au niveau social. C'est une initiative qui bonifie les services existants et qui permet de rejoindre un plus grand nombre de personnes en situation de vulnérabilité.  Le nombre de bénéficiaires qui augmente sans cesse depuis le début du projet témoigne de la pertinence de ce projet dans notre milieu.</t>
  </si>
  <si>
    <t>Il est certain que le financement pour une initiative de ce genre est l'enjeu principal. Le fait également de mettre en place un système de récupération de nourriture avec les supermarchés est aussi un enjeu à considérer. Il a fallu un certain temps pour mettre en place une cueillette de denrées, mais une fois instaurée, il est intéressant de constater que nous recevons beaucoup de dons.</t>
  </si>
  <si>
    <t>Véronique Mercier</t>
  </si>
  <si>
    <t>agtdev@cdcdugranit.com</t>
  </si>
  <si>
    <t>Soutien à domicile
Services de proximité
Transport et mobilité active
Participation sociale et loisirs
Proche aidance
Connaissance des services</t>
  </si>
  <si>
    <t>Meals on Wheels - a collaboration with the Centre d'action Benevole</t>
  </si>
  <si>
    <t>La popote roulante offre des repas abordables, nutritifs, bien équilibrés et savoureux aux personnes âgées et aux personnes confinées à la maison comme moyen de soutenir et de maintenir l'autonomie.
Meals on Wheels delivers affordable, nutritious, well balanced and flavorful meals to seniors and homebound individuals as a means of suppoprting and maintaining autonomy.</t>
  </si>
  <si>
    <t>Les participants ciblés sont des personnes ainées anglophones vulnérables.
Targeted participants are vulnerable English-speaking seniors.</t>
  </si>
  <si>
    <t xml:space="preserve">Avoir une population vieillissante dans une région éloignée est un défi en soi. Le fait d'être une communauté linguistique minoritaire ajoute une autre couche de défis en termes d'accès aux services. La majorité des anglophones vivent dans les communautés de Grosse-Île et de l'Île d'Entrée, qui sont aussi plus isolées géographiquement de l'île principale où la majorité des services sont disponibles.
Having an aging population in a remote region is a challenge in itself. Being a linguistic minority community adds another layer of challenges in terms of access to services. The majority of English-speakers live in the communities of Grosse Ile and Entry Island, which are also more geographically isolated from the main island where the majority of services are available.
</t>
  </si>
  <si>
    <t>Nos objectifs visés sont : 1) briser l'isolement des aînés &amp; favoriser l'implication sociale, 2) augmenter l'accès aux services de santé et services sociaux en anglais, 3) maintenir la santé, le bien-être et l'autonomie des aînés et 4) assurer l'accès aux services de proximité.
Our targeted objectives are: 10 break isolation among seniors &amp; encourage social involvement, 2) increase access to health &amp; social services in English, 3) maintain health, well-being and autonomy among seniors et 4) ensure access to services within proximity.</t>
  </si>
  <si>
    <t>Canada,
Québec,
Gaspésie-Iles-de-la-Madeleine,
Grosse-Île</t>
  </si>
  <si>
    <t>CISSS des Iles</t>
  </si>
  <si>
    <t>CISSS des Iles, CAMI, Centre d'Action Benevole, Community Health &amp; Social Services Network (CHSSN)</t>
  </si>
  <si>
    <t>Diminue l'insécurité alimentaire chez les personnes âgées, améliore la santé et le bien-être, favorise l'autonomie.
Decreases food insecurity among seniors, Improves health and well being, Promotes autonomy.</t>
  </si>
  <si>
    <t xml:space="preserve">Force : Repas maison équilibrés et nutritifs pour les personnes âgées, beaucoup d'intérêt de la part de la communauté, 3000 repas ont été servis en 2020-2021.
Strengths: Well-balanced, nutritious home cooked meals for seniors, lots of interest from the community, served 3000 meals in 2020-2021.
</t>
  </si>
  <si>
    <t>Limites : Difficulté à recevoir un financement régulier et incapacité de fournir le service toute l'année. Pour le moment, nous opérons uniquement de septembre à avril. Il y a une interruption de service de mai à août.
Limitations: Regular funding and capacity to provide the service year round. At the moment, we operate only from September to April. There is an interruption in service from May-August.</t>
  </si>
  <si>
    <t>Helena Burke</t>
  </si>
  <si>
    <t>Council for Anglophone Magdalen Islanders (CAMI)</t>
  </si>
  <si>
    <t>helena@micami.ca</t>
  </si>
  <si>
    <t>Habitations intelligentes pour le maintien à domicile des personnes âgées</t>
  </si>
  <si>
    <t>À partir de l’âge de 75 ans, plus de 70% des personnes âgées présentent des incapacités limitant la réalisation de leurs activités quotidiennes. Malgré ces incapacités, les aînés désirent rester dans le milieu de leur choix, généralement leur domicile, le plus longtemps possible.
Dans le cadre de ce projet, qui inclut une étroite collaboration entre des milieux académiques, des OBNL et des membres de l’industrie, nous visons à développer et intégrer des technologies de type environnements intelligents pour favoriser le maintien à domicile des personnes âgées vivant seules, en habitation collective.
Ce projet présente un grand potentiel pour maintenir l’autonomie et la qualité de vie des personnes âgées, soutenir les proches aidants et retarder le changement de milieu de vie.</t>
  </si>
  <si>
    <t>Résidence pour personnes âgées (avec ou sans perte d'autonomie)</t>
  </si>
  <si>
    <t xml:space="preserve">La conjoncture actuelle du vieillissement de la population et du développement fulgurant des technologies permet d’envisager de nouveaux usages à ces technologies pour développer de nouvelles formules d’habitation connectée, abordable et favorisant le bien-vieillir chez soi. Toutefois, à ce jour, les initiatives mondiales, canadiennes et québécoises, demeurent timides et l’impact réel de ces technologies sur le bien-vieillir est peu documenté. De plus, de nombreuses technologies sont développées en marge de la personne âgée et de son écosystème et ne répondent pas aux besoins spécifiques de cette clientèle. Conséquemment, elles sont abandonnées ou ne donnent pas les résultats escomptés. En lien avec sa mission de contribuer au bien vieillir au Québec par des solutions innovantes, la Fondation Berthiaume-Du Tremblay souhaite explorer le potentiel de ces technologies, afin de maintenir à domicile de façon sécuritaire les personnes qui habitent ses résidences (Résidences Le 1615 et Le 1625). Propriétés de la fondation, ces résidences accueillent des personnes âgées autonomes et semi-autonomes. </t>
  </si>
  <si>
    <t>L'objectif général de notre consortium est donc de développer des technologies innovantes centrées sur les habitats intelligents, afin de favoriser le maintien à domicile des personnes âgées. À terme, nous visons le développement d’une technologie fiable, robuste, commercialisable et facilement déployable dans des habitations collectives, en accord avec les besoins des milieux preneurs.</t>
  </si>
  <si>
    <t>2019-2021</t>
  </si>
  <si>
    <t xml:space="preserve">Université de Sherbrooke - Laboratoire DOMUS et Université de Montréal </t>
  </si>
  <si>
    <t>Université de Montréal, Université de Sherbrooke, Université du Québec à Chicoutimi, HEC Montréal, Fondation Berthiaume-Du-Tremblay, Résidence Berthiaume-Du-Tremblay, Vidéotron
Fondation Luc Maurice</t>
  </si>
  <si>
    <t>M. Gagnon-Roy, N. Bier, M. Couture, S. Giroux, H. Pigot, S. Zarshenas, C. Bottari. (2021) Facilitators and obstacles to the use of a cognitive orthosis for meal preparation within the homes of adults with a moderate to severe traumatic brain injury: Informal caregivers and health-care professionals’ perspectives. Assistive Technology 0:0, pages 1-8 
Yaddaden A, Couture M, Gagnon-Roy M, et al. Using a cognitive orthosis to support older adults during meal preparation: Clinicians’ perspective on COOK technology. Journal of Rehabilitation and Assistive Technologies Engineering. January 2020. doi:10.1177/2055668320909074</t>
  </si>
  <si>
    <t>•  Technologie simple à utiliser
•  S'installe sur la plupart des cuisinières communes
•  Sécurise le bâtiment</t>
  </si>
  <si>
    <t>Cook est encore un prototype</t>
  </si>
  <si>
    <t>Maxime Lussier</t>
  </si>
  <si>
    <t>Université de Montréal</t>
  </si>
  <si>
    <t>lussier.maxime@gmail.com</t>
  </si>
  <si>
    <t>Co-conception et déploiement de solutions technologiques dans le cadre d’un laboratoire vivant : Maintien à domicile des personnes âgées vulnérables</t>
  </si>
  <si>
    <t>Le projet SAPA Technologie développe, déploie et teste des technologies dans le but de favoriser le maintien à domicile de la clientèle à risque de négligence de soi en réalisant le suivi de leurs activités, via l’utilisation de différents types de capteurs non intrusifs répartis au domicile de l’usager.</t>
  </si>
  <si>
    <t>Clientèle âgée vivant seule et recevant des services de maintien à domicile au sein d'un CLSC</t>
  </si>
  <si>
    <t>Les personnes qui se négligent constituent une des populations âgées qui nécessite un grand soutien de la part des services de santé. Elles mettent à risque leur santé et leur sécurité par une incapacité à prendre soin d'elles. Au Québec, le Centre intégré universitaire de santé et de services sociaux (CIUSSS) du Centre-Sud-de-l’Île-de-Montréal souhaite apporter un soutien particulier à cette clientèle qui est souvent institutionnalisée précocement.</t>
  </si>
  <si>
    <t>En collaboration avec notre équipe de chercheurs, le CIUSSS souhaite développer une mode de services innovants, basé sur les environnements intelligents et les objets connectés, pour maintenir ces personnes à domicile. De façon plus spécifique, le projet poursuit les objectifs suivants : 1) développer un assistant technologique regroupant un ensemble de services, par exemple le suivi des routines de vie quotidienne permettant aux intervenants de planifier les services requis en soins à domicile, mais également la gestion de la médication, la préparation des repas et la sécurité au domicile; 2) évaluer son efficacité sur le plan clinique et économique et documenter tout le processus entourant son implantation sur le territoire du CIUSSS. Ces objectifs seront atteints grâce à une recherche action en design, intégrant une approche transdisciplinaire - se nourrissant à la fois d’un volet technologie et d’un volet clinico-économique. La technologie développée sera déployée chez 30 personnes âgées pendant plusieurs mois. Tous les acteurs du projet (gestionnaires, professionnels, personnes âgées, proches-aidants) participeront à l’ensemble des étapes de la recherche. Cette étude novatrice permettra de développer et de tester, en milieu réel, des technologies de pointe qui permettront le soutien à domicile d’une clientèle vulnérable.</t>
  </si>
  <si>
    <t>Canada,
Québec,
Montérégie et Montréal,
Montréal et Rive-Sud</t>
  </si>
  <si>
    <t>Université de Montréal et Université de Sherbrooke - Laboratoire DOMUS</t>
  </si>
  <si>
    <t>Université de Sherbrooke, CIUSSS du Centre-Sud-de-l’Île-de-Montréal, CISSS de la Montérégie Centre, CIUSSS de l'Ouest de Montréal, Université du Québec à Chicoutimi, HEC Montréal</t>
  </si>
  <si>
    <t>•  Permet aux intervenants de confirmer/infirmer leurs hypothèses 
•  Permet de mieux évaluer les risques liés au maintien à domicile 
•  Permet de mieux choisir les services nécessaires à mettre en place
•  Fonctionnel, même chez les individus en perte cogntive importante
•  Utilisable peu importe la langue de l'usager</t>
  </si>
  <si>
    <t>• Présence d’animaux de compagnie (interférences aux capteurs de mouvement) 
• Si elle vit avec une personne dans la maison selon un horaire régulier 
• Faible ouverture de l’usager ou de sa famille à la technologie 
• Trouble de la santé mentale menant à de la paranoïa</t>
  </si>
  <si>
    <t>Participation sociale et loisirs
Connaissance des services</t>
  </si>
  <si>
    <t>Culture aux aînés</t>
  </si>
  <si>
    <t>Dans un contexte de vieillissement de la population, Culture aux aînés est un projet innovant qui concerne tous les secteurs de la communauté. Le projet vise la participation sociale des aînés par des activités artistiques et sociales afin d’améliorer leur bien-être.</t>
  </si>
  <si>
    <t>Les aînés des MRC des Sources et du Val-Saint-François, notamment les plus isolés, vivant en ruralité et de langue d'expression anglaise. Nous avons une cible de 3800 aînés qui recevront des services.</t>
  </si>
  <si>
    <t>Les recherches démontrent que l’isolement social est un phénomène qui a des conséquences néfastes sur le bien-être des aînés, tant sur la santé physique que mentale. Afin de briser l’isolement social des personnes aînées de notre territoire, Culture aux aînés adopte l’approche d’impact collectif, un modèle d’action novateur qui mise sur la collaboration. Cette approche réunit un ensemble d’organismes et d’intervenants autour d’un même enjeu, pour atteindre un changement durable.</t>
  </si>
  <si>
    <t>1) Mettre en place une initiative d’impact collectif mobilisant les organismes collaborateurs des secteurs concernés autour d’actions préventives pour les aînés isolés et vulnérables. 2) Rejoindre les aînés isolés des deux MRC rurales et ceux de la communauté d’expression anglaise pour leur faire vivre une expérience de médiation culturelle positive et permettre une socialisation : a- dans leur milieu de vie (résidences pour aînés, HLM, CHSLD); b- dans leur communauté; c- avec d’autres groupes de la société (occasions de rencontres et d’inclusion des aînés, par exemple, jeunes en CPE, écoles, membres d’organismes communautaires, immigrants, etc.). 3) Lever les barrières à l’accès à la culture et aux services aux aînés au moyen d’un prétexte stimulant : la médiation culturelle. 4) Documenter les effets de la pratique culturelle sur l’amélioration de la qualité de vie des aînés, sur leur participation sociale et sur la réduction de facteurs de risque à l’isolement social. 5) Élaborer un plan de durabilité pour les projets pilotes permettant de réduire ou d’éliminer ces obstacles.</t>
  </si>
  <si>
    <t>2019-2024</t>
  </si>
  <si>
    <t>Canada,
Québec,
Estrie,
MRC du Val-Saint-François et MRC des Sources</t>
  </si>
  <si>
    <t>Le P'tit Bonheur de Saint-Camille</t>
  </si>
  <si>
    <t>Participation citoyenne et comité d'aînés au centre du projet. Organisme porteur: Le P’tit Bonheur de Saint-Camille. Bailleurs  de  fonds: PNHA - Canada,  QADA  - Québec. Depuis le début:  Direction de la santé publique,  IUPLSSS du CIUSS de l’Estrie, Le Vent dans les Arts, OEDC, Mitacs. Communautaire : TCA du VSF, TCA des Sources, CAB - Richmond,Valcourt et VDS, CDC, AREQ  de l’Estrie, La MDF Famillaction, REM, Aide à domicile - VSF et les Sources, STC des Sources, Le Rivage du VSF, Centre des femmes, le point d’ancrage, OMH du VSF, Club Les bons amis de Danville, Société d’Alzheimer de l’Estrie. Culturel: Ravir, CCE. Anglophone: Townshippers’ Association, Community Learning Centres. Média:  Étincelle-Actualités, The Record, Canal info +, CJAN 99.3, Journal de rue de l’Estrie. Résidence: Wales Homes, Louis d’Or, Résidence Brunswick, Résidence Wotton, Domaine des générations, Manoir du Bel Âge. Recherche : UQO, Bishop’s University, UdeS, MRC : des Sources et Val-Saint-François. Mobilisation en continu.</t>
  </si>
  <si>
    <t>La participation sociale est un déterminant de santé majeur. De plus, l'Organisation mondiale de la santé (OMS) indique dans son rapport sur les arts et la santé (2019) que chaque dollar investi en intervention artistique et culturelle rapporterait un retour sur investissement de 2 à 7 dollars. C'est peu dire! À ce jour, nos activités culturelles ont déjà rejoint 3 132 aînés du territoire. Selon les témoignages de certains participants aînés, celles-ci leur font du bien. D'autant plus que l'isolement est exacerbé par la pandémie. L'équipe de recherche a commencé des entrevues sur le terrain, pour mieux comprendre les effets de la médiation culturelle et de l'impact collectif sur le bien-être des aînés.</t>
  </si>
  <si>
    <t>Les expertises complémentaires des partenaires intersectoriels, la confiance et la collaboration. Parmi nos principaux atouts, nous retrouvons également l'approche d'impact collectif et l'intervention en santé préventive. Plus précisément, la médiation culturelle et la participation sociale représentent un duo à la fois novateur inspirant pour améliorer l'inclusion sociale des aînés et, par extension, leur qualité de vie. Ce qui est plus que jamais fondamental, compte tenu des risques liés à l'isolement social sur la santé.
En définitive, l'approche d'impact collectif a l'avantage notable de contribuer à des changements structurants et systémiques pour réduire l'isolement social des aînés.</t>
  </si>
  <si>
    <t>La principale limite concerne la durée des financements actuels (subventions fédérales et provinciales) qui varient de 2 et 5 ans. Cependant, dans le but d'assurer la durabilité du projet après le financement, nous travaillons déjà sur l'élaboration d'un plan de durabilité.</t>
  </si>
  <si>
    <t>Marie Dion</t>
  </si>
  <si>
    <t>P'tit Bonheur de Saint-Camille</t>
  </si>
  <si>
    <t>info@cultureauxaines.ca</t>
  </si>
  <si>
    <t>Soutien à domicile</t>
  </si>
  <si>
    <t>Semelles intelligentes</t>
  </si>
  <si>
    <t>La semelle intelligente permet de mesurer le risque de chute en position debout et lors de la marche. Certaines situations plus à risque impliquent une séquence d'activités (se lever d'une chaise et marcher) dont il est requis de suivre l'évolution de la performance dans le temps afin qu'un clinicien puisse prendre une décision. Elle permet de considérer certains paramètres environnementaux comme les conditions météorologiques et les types de sols pour évaluer les risques à l'extérieur. Des tests cliniques en téléconsultation ont été évalués.</t>
  </si>
  <si>
    <t>Personnes en perte de mobilité (personnes avec une perte de l'acuité visuelle, personnes atteintes de la maladie de Parkinson, personnes atteintes d’Alzheimer, personnes avec un historique de chute)</t>
  </si>
  <si>
    <t>Les chutes constituent un facteur important dans la perte d’autonomie des aînés. Au-delà des blessures physiques qu’elles peuvent entraîner (fracture de l’extrémité supérieure du fémur), dans nombre de cas, les chutes impactent négativement la participation sociale et la participation aux activités de la vie quotidienne en plus de créer un effet psychologique se manifestant par la peur de tomber à nouveau. À ce sujet, aucun produit commercial n’est actuellement disponible afin d’évaluer, en temps-réel, le risque de chute et sa progression permettant au personnel médical de prévenir une situation à risque.</t>
  </si>
  <si>
    <t>À long terme, le projet vise l'amélioration de la qualité de vie des personnes en perte d'autonomie tout en augmentant la rétention de ces personnes dans leur milieu de vie. Les bénéfices de ce projet auront un impact direct sur l'économie liée à la santé et la réduction de l'engorgement des hôpitaux.</t>
  </si>
  <si>
    <t>Canada,
Québec,
Saguenay-Lac-Saint-Jean,
Saguenay (Chicoutimi)</t>
  </si>
  <si>
    <t>Université du Québec à Chicoutimi, Laboratoire d'Automatique et de Robotique interactive (LAR.i).</t>
  </si>
  <si>
    <t>Les collaborations sont actuellement finalisées. Il n'y a pas de participation citoyenne, nous n'avons pas le budget requis pour compléter cela.</t>
  </si>
  <si>
    <t>Une récente étude a été complétée avec des personnes atteintes de la maladie de Parkinson (PAMP) dont les résultats ont été comparés à un groupe de contrôle (les accompagnateurs en bonne santé) et un groupe de référence (des jeunes en bonne santé). Cette dernière phase a permis de réaliser une technologie qui permet des évaluations dans les résidences pour les aînés.</t>
  </si>
  <si>
    <t>Le budget est incomplet.
Les résidences pour aînées ont des problématiques de gestion des technologies de l'information pouvant intégrer la semelle intelligente.</t>
  </si>
  <si>
    <t>Martin Otis</t>
  </si>
  <si>
    <t>UQAC</t>
  </si>
  <si>
    <t>martin_otis@uqac.ca</t>
  </si>
  <si>
    <t>Atelier virtuel en Centre de jour</t>
  </si>
  <si>
    <t>Éviter le déconditionnement et l'isolement des personnes âgées qui demeurent à domicile dans un contexte de pandémie.</t>
  </si>
  <si>
    <t>Personnes âgées qui demeurent à domicile, en perte d'autonomie</t>
  </si>
  <si>
    <t>Dans le contexte COVID, l'ensemble des activités en centre de jour ont été suspendues en mars 2020 occasionant un bris de service pour nos 215 aînés. Une augmentation de la détresse psychologique notamment de l'anxiété, de l'isolement et du déconditionnement ont été constatés lors de nos appels de bienvillances. L'équipe du CDJ s'est adaptée et a mis sur pieds une offre de services virtuels tels qu'un atelier de stimulation cognitive et des groupes d'exercices.</t>
  </si>
  <si>
    <t>Socialisation et participation sociale : Maintenir les habiletés sociales en contribuant à briser l'isolement. Maintien des acquis : viser le ralentissement du déclin des capacités physique et cognitives.</t>
  </si>
  <si>
    <t>Canada,
Québec,
Les Laurentides,
MRC Les laurentides,
Sainte-Agathe-des-Monts 
Mont-Tremblant et Labelle</t>
  </si>
  <si>
    <t>CISSS des Laurentides</t>
  </si>
  <si>
    <t>La participation assidue aux ateliers virtuels a fait en sorte que :
• Le maintien des habiletés sociales a contribué à briser l'isolement.
• La participation régulière aux ateliers de stimulation cognitive et à la classe d'exercices a contribuer à maintenir ou à améliorer les acquis de nos personnes âgées.</t>
  </si>
  <si>
    <t>• Belle mobilisation de l'ensemble de l'équipe du CDJ
• Belle participation de nos aînés au projet
• Belle implication des familles et des proches aidants, dans le projet d"implantation du virtuel
• Prise en charge plus rapide des aînés en attente de services lorsqu'ils possèdent un plateau technique informatique</t>
  </si>
  <si>
    <t>Malheureusement l'ensemble de nos aînés n'ont pas le plateau technique informatique. Malgré plusieurs tentatives, la compréhension de l'application du virtuel n'est pas toujours facile auprès de nos aînés.</t>
  </si>
  <si>
    <t>Josée Larocque</t>
  </si>
  <si>
    <t>Josee.larocque.sommets@SSSS.gouv.qc.ca</t>
  </si>
  <si>
    <t>Maintien des capacités physiques et cognitives</t>
  </si>
  <si>
    <t>Au printemps 2021, nous avons déployé un partenariat avec un partenaire privé afin de faire des activités physiques auprès de la clientèle aînée hébergée en RPA ayant été impactée par des éclosions de covid-19. Les impacts positifs ayant été importants pour la clientèle, nous avons déployé une approche pour la clientèle à domicile présentant un déconditionnement suite à un épisode d'hospitalisation. Des assistants en réadaptatio embauchés par le CISSS, ont donc le mandat d'intervenir, à domicile, auprès des usagers afin de les stimuler à se mettre en action afin de récupérer les capacités perdues sur le plan physique ou cognitif. Des activités de prévention sur l'importance de s'hydrater et de bien s'alimenter, de se créer une routine quotidienne sont faites avec ces aînés. Les proches aidants sont également invités à s'impliquer.  Des outils visuels ont également été créés afin de permettre à la personne de s'orienter dans le temps et de planifier ses activités.</t>
  </si>
  <si>
    <t>Clientèle de Soutien à domicile ayant vécu une période récente d'hospitalisation ou ayant vécu les impacts négatifs des confinements successifs depuis 1 an et présentant une détérioration de leurs capacités physiques ou cognitives. L'usager doit être stable au niveau médical (pas de condition aiguë).  Le lieu d'habitation peut être à domicile, en RPA ou en RI.</t>
  </si>
  <si>
    <t>Le constat des impacts nombreux de la pandémie auprès de la clientèle en perte d'autonomie a été le point de départ. Lors des éclosions dans les milieux de vie, les intervenants SAD, les gestionnaires ainsi que les responsables des milieux faisaient également état de l'impact négatif sur les résidents: plusieurs ayant dû être relocalisés suite à la détérioration de leur état. Une détresse psychologique était également observée tant chez les soignants que chez les usagers confinés. Il était donc nécessaire de rejoindre ces usagers le plus possible afin de stopper ou de renverser les effets du déclin observé.</t>
  </si>
  <si>
    <t>Maintenir les capacités physiques et cognitives habituelles de la personne : optimiser l’autonomie de la personne, maintenir les saines habitudes de vie de la personne âgée, faire participer le proche aidant dans la mesure de ses capacités à intégrer des activités de stimulation auprès de son aidé, sensibiliser les organismes communautaires à l'importance de la prévention du déconditionnement et impliquer les différents milieux de vie dans la mise en place d'activités de prévention du déconditionnement et viser la pérennisation de ces initiatives.</t>
  </si>
  <si>
    <t>Canada,
Québec,
Les Laurentides</t>
  </si>
  <si>
    <t>RPA, RI, Tables Aînées, Entreprises d'économie sociale des Laurentides</t>
  </si>
  <si>
    <t xml:space="preserve">Les premières actions entreprises en mars 2021 nous ont permis de constater l'amélioration de la condition globale des usagers lorsqu'un programme d'activités physiques est mis en place et poursuivi dans le temps. Des usagers qui refusaient de sortir de leur chambre avant le programme le font maintenant. D'autres regagnent de la mobilité au niveau de certains membres leur permettant d'être plus autonome dans leurs AVQ. </t>
  </si>
  <si>
    <t>La multitude d'outils disponibles en ligne pour stimuler les usagers.  Aucune formation particulière requise, car même certains programmes d'exercices physiques peuvent se faire couché ou assis.</t>
  </si>
  <si>
    <t xml:space="preserve">Les ressources humaines font souvent partie des limites, soit par le manque de ressources humaines soit par la méconnaissance des actions possibles ou parce que la priorité n'est pas accordée à ce projet (notion de surcharge de tâches).
Également, certains milieux de vie ont bénéficié de l'approche mais ne se sont pas mobilisés pour pérenniser le projet dans leur milieu (n'ont pas mis en place une façon d'inclure les activités dans une routine quotidienne), ce qui fait que certains usagers, sans encadrement adéquat, on perdu rapidement les gains faits.  </t>
  </si>
  <si>
    <t>Julie Morin</t>
  </si>
  <si>
    <t>Julie.morin.cissslau@ssss.gouv.qc.ca</t>
  </si>
  <si>
    <t xml:space="preserve">Vieillir chez soi ou déménager </t>
  </si>
  <si>
    <t>Programme de 10 ateliers pour aînés et leurs proches qui souhaitent réfléchir à leur avenir et conserver leur autonomie le plus longtemps possible.</t>
  </si>
  <si>
    <t xml:space="preserve">Les aînés en général et leurs proches </t>
  </si>
  <si>
    <t>Même sans maladie ou incapacité importante, l’autonomie décline avec l'âge. De plus, si un accident survenait, vous pourriez vous retrouver dans l’obligation de prendre des décisions déchirantes dans l'urgence. Ce programme vous amène à réfléchir et à vous préparer à ces éventualités.</t>
  </si>
  <si>
    <t>Inspiré par des aînés, le programme vous permettra de découvrir : 1) les informations pour dresser un portrait clair de votre situation personnelle pour faire des choix éclairés selon votre budget, vos besoins et vos désirs. 2) les services et les ressources présentes dans votre communauté, le coût de ceux-ci ainsi que les programmes d’aide disponibles pour vieillir en sécurité et préserver votre autonomie 3) vos droits, vos ressources et vos recours pour vivre dans la dignité.</t>
  </si>
  <si>
    <t xml:space="preserve">Canada,
Québec,
Chaudière-Appalaches,
MRC de la Nouvelle-Beauce
MRC Des Appalaches 
MRC des Etchemins </t>
  </si>
  <si>
    <t>ACEF-ABE</t>
  </si>
  <si>
    <t>Collaborateurs à la mise en place: Lien-partage, Nouvel Essor, Groupe Expression, Alphare, et Alpha des Etchemins. Collaborateurs de contenu et d'animation: CISSS-CA, L' Appui des proches aidants CA, CAAP-CA, Équijustice Beauce, MAJF.</t>
  </si>
  <si>
    <t>Le programme demande un organisme porteur pour mettre en place les ateliers et les animes. Beaucoup de contenu à connaitre. Nous sommes à tisser des liens avec des ACEFS du Québec afin que le programme soit présenté dans d'autres MRC en 2022.</t>
  </si>
  <si>
    <t>Chantal Bernard</t>
  </si>
  <si>
    <t>chantal.bernard@acef-abe.org</t>
  </si>
  <si>
    <t>Culture</t>
  </si>
  <si>
    <t xml:space="preserve">Les mots à l'écoute </t>
  </si>
  <si>
    <t xml:space="preserve">Le projet "les mots à l'écoute" consiste à réaliser des appels téléphoniques de 30 minutes auprès de personnes en situation d'exclusion culturelle (aînés isolés, personnes en situation de pauvreté, etc). Ces appels sont réalisés par des artistes qui offrent alors une lecture de texte à la personne à l'autre bout du fil. Non seulement les artistes apportent de la culture aux personnes, mais cela permet aussi de briser l'isolement en ayant une discussion avec elles. L'appel culturel est un prétexte pour créer un lien. Les appels sont gratuits pour les personnes qui les reçoivent. Nous développons des partenariats avec des organismes communautaires pour recruter nos participants. </t>
  </si>
  <si>
    <t xml:space="preserve">La clientèle visée sont les personnes en situation d'exclusion culturelles, les personnes marginalisées comme par exemple les aînés isolés, les personnes en situation de pauvreté, les aidants, etc. </t>
  </si>
  <si>
    <t xml:space="preserve">L'initiative est une adaptation du projet qui s'appelle "au creux de l'oreille" qui est né durant la pandémie, notamment dans plusieurs théâtres de Montréal et Québec. Les participants pouvaient s'inscrire pour recevoir des appels réalisés par des artistes. À Cultur3R, nous avons décidé d'en faire l'adaptation dans un contexte de médiation culturelle pour l'offrir uniquement à une clientèle en situation d'exclusion culturelle. </t>
  </si>
  <si>
    <t>Briser l'isolement, créer des liens, créer un moment spécial dans la journée des gens, apporter la culture auprès des personnes qui y ont le moins accès.</t>
  </si>
  <si>
    <t xml:space="preserve">Culture Trois-Rivières </t>
  </si>
  <si>
    <t xml:space="preserve">Différents organismes communautaires de la ville. </t>
  </si>
  <si>
    <t xml:space="preserve">Lorsque nous avons réalisé le projet auprès d'aînés isolés durant le temps des fêtes, les artistes ont constaté que ces personnes avaient un grand besoin de parler, de se confier. Ils étaient très contents de parler avec quelqu'un. Briser le grand isolement que vivent certains aînés est important pour contribuer au bien vieillir chez soi. </t>
  </si>
  <si>
    <t xml:space="preserve">Le projet est simple à mettre en place, il nécessite peu de ressources. Nous payons les artistes pour chaque appel, sinon il suffit que les participants (pour qui c'est gratuit) aient accès à un téléphone. </t>
  </si>
  <si>
    <t>Marie Guiguet-Doron</t>
  </si>
  <si>
    <t>mguiguet-doron@v3r.net</t>
  </si>
  <si>
    <t>Programme Picto-Sécur</t>
  </si>
  <si>
    <t>L’initiative Picto-Sécur propose de munir les logements des résidences pour personnes aînées d’une plaquette signalétique fixée à côté de la porte d’entrée de chaque logement. Cette plaquette affiche, à l’aide de pictogrammes, les limitations physiques des résidentes et résidents dans le but de faciliter les interventions et les évacuations d’urgence. Grâce aux pictogrammes, les premières répondantes et les premiers répondants peuvent connaître, d’un coup d’œil rapide, la condition physique des occupants, à savoir la mobilité réduite ainsi que la déficience visuelle et auditive.</t>
  </si>
  <si>
    <t>Personnes âgées avec ou sans incapacités</t>
  </si>
  <si>
    <t>Besoin d'identifier rapidement les portes de logements des personnes ainées lors de situations d'urgences.</t>
  </si>
  <si>
    <t>Augmenter le sentiment de sécurité auprès des résidentes et résidents aînés. Développer une meilleure collaboration avec les services de sûreté municipaux (pompiers, policiers, ambulanciers, etc.), la municipalité et les résidences pour personnes aînées. Favoriser l’entraide des personnes aînées. Favoriser la bientraitance envers et entre les personnes aînées. Uniformiser les pratiques.</t>
  </si>
  <si>
    <t>Canada,
Québec,
Centre-du-Québec et Lanaudière,
MRC D'arthabaska et MRC L'Assomption,
Victoriaville et Repentigny</t>
  </si>
  <si>
    <t>Espace MUNI et anciennement, Victoriaville</t>
  </si>
  <si>
    <t>Meilleur sentiment de sécurité et meilleure intervention lors de mesures d'urgence.
Meilleure collaboration entre les partenaires du milieu et les services municipaux</t>
  </si>
  <si>
    <t>Concertation, collaboration, communication, sensibilisation.</t>
  </si>
  <si>
    <t>Difficulté à joindre les milieux pour les sensibiliser à l'existence du programme.</t>
  </si>
  <si>
    <t>Katie Hamilton</t>
  </si>
  <si>
    <t>Esapce MUNI</t>
  </si>
  <si>
    <t>hamiltonk358@gmail.com</t>
  </si>
  <si>
    <t>Maison des Tournesols Mobile</t>
  </si>
  <si>
    <t>Par un réel démarchage pro actif vers les personnes aînées, aider à répondre aux différents besoins n'ayant pas encore trouvé de réponses.</t>
  </si>
  <si>
    <t>Les personnes aînées (sans limite d'âge) du grand Longueuil, de St-Lambert et de Brossard</t>
  </si>
  <si>
    <t xml:space="preserve">Resserrer le filet social auprès des aînés isolés afin de leur permettre de ''vieillir chez soi'' </t>
  </si>
  <si>
    <t>Canada,
Québec,
Montérégie,
Longueuil, Saint-Lambert et Brossard</t>
  </si>
  <si>
    <t>Maison des Tournesols</t>
  </si>
  <si>
    <t>Pour l'instant, Maison des Jeunes de Saint-Hubert et de Brossard</t>
  </si>
  <si>
    <t>Nos réussites sont nombreuses et touchantes. Elles vont de la reprise de contact avec les enfants perdus de vue depuis plus de 20 ans, à l'implication de bénévoles de la Maison des Jeunes du quartier pour aider une dame veuve à sortir ses poubelles...</t>
  </si>
  <si>
    <t>L'approche proactive que nous avons choisie d'adopter dès le départ. Nous avons décidé de ne pas attendre qu'on nous réfère les gens, mais plutôt d'aller à leur rencontre dans les restaurants, sur les rues des quartiers à haute densité de population aînée, dans les centres d'achats...</t>
  </si>
  <si>
    <t>Les limites sont de deux ordres: Nous ne suffirons bientôt plus à la tâche avec une seule intervenante pour répondre à tous les besoins qui ne peuvent pas être répondus par des personnes bénévoles; Et, certains organismes trouvent qu'on en mène large. Installés dans le confort de leurs anciennes façons de faire, et bien que leurs employés nous réfèrent des participants, certains groupes communautaires du secteur appliquent les principes du ''viens pas jouer sur mon gazon''.</t>
  </si>
  <si>
    <t>Marie Claude Richer</t>
  </si>
  <si>
    <t>mcricher@maisondestournesols.org</t>
  </si>
  <si>
    <t>Connaissance des services</t>
  </si>
  <si>
    <t>Appels sécurisants aux aînés</t>
  </si>
  <si>
    <t>Au moment du confinement décrété au Québec le 13 mars 2020, la bibliothèque de Sainte-Thérèse a dû fermer abruptement ses portes. Nous avons donc décidé d’effectuer des appels sécurisants et réconfortants aux aînés. Les appels sécurisants nous ont permis de parler à 1 012 aînés en provenance de la base de données internes de la bibliothèque. Par la suite, le personnel a téléphoné à 199 aînés membres d’organismes communautaires. 
Nous avons été touchés par les 21 aînés se sentant seuls qui ont demandé un appel hebdomadaire pour discuter. Trois conseillères à la clientèle travaillant à la bibliothèque ont effectué les appels. La force de ce trio : des personnalités différentes où l’écoute, la transmission des informations requises, l’humour et l’empathie ont été mis de l’avant lors des appels.
Ces trois employés en profitaient pour demander aux aînés s’ils connaissaient les livres et ressources numériques accessibles de la maison et transféraient les demandes d’assistance à quatre bibliotechniciennes et une bibliothécaire. Ce sont 194 demandes concernant les ressources numériques qui ont été prises en charge par l’équipe de la bibliothèque. Les suivis portent en majorité sur la procédure pour télécharger un livre numérique, l'installation et la configuration sur les appareils de Biblimag (base de données de revues), l'installation et la configuration de Tout Apprendre (offre différents cours sur de nombreux sujets) et comment le trouver, y accéder et ouvrir les cours.</t>
  </si>
  <si>
    <t>Les aînés de 70 ans et plus.</t>
  </si>
  <si>
    <t>Le dernier recensement indique que le total de la population thérésienne est de 25 989, que 18% de cette population habite seule et que 14% des personnes sont âgées de 70 ans et plus. De ce nombre, 40% sont des hommes et 60% sont des femmes. Nous voulions intervenir auprès de ces personnes puisque dès le début de la pandémie, c’est ce groupe d’âge qui a été identifié comme vulnérable. Nous avons donc décidé d’effectuer des appels sécurisants et réconfortants.</t>
  </si>
  <si>
    <t>Répondre à la pandémie de la COVID-19 par la bienveillance. Briser l’isolement et la solitude en temps de pandémie chez les aînés de 70 ans et plus. Donner accès aux livres numériques. Donner accès aux ressources numériques offertes via le site web de la Bibliothèque (cours en ligne, base de données de revues). Informer les aînés des ressources communautaires disponibles. Au besoin, diriger les aînés à différentes ressources pouvant les aider.</t>
  </si>
  <si>
    <t>Canada,
Québec,
Les Laurentides,
MRC Thérèse-De Blainville,
Sainte-Thérèse</t>
  </si>
  <si>
    <t>Bibliothèque de Sainte-Thérèse</t>
  </si>
  <si>
    <t>Nous recevions du Centre intégré de santé et services sociaux des Laurentides des bulletins avec les mises à jour des services offerts par différents organismes. Au besoin, nous pouvions y référer nos aînés.</t>
  </si>
  <si>
    <t>Les appels sécurisants aux aînés, c’est avant tout une aventure humaine. C’est le désir de toute une équipe de répondre aux problématiques liées à la pandémie de la COVID-19 par la bienveillance et le souci d'apporter du réconfort. Voici quelques commentaires d'aînés: "Merci à la ville de penser à nous", la dame nous transmet toutes ses félicitations. Elle nous remercie pour cette belle initiative de la ville. Madame nous remercie de faire ces appels et de penser aux aînés. Contente de nous parler, car elle ne reçoit pas beaucoup d'appels et se sent parfois isolée. Elle nous remercie de cette petite attention. Notre appel a fait sa journée. Selon elle, c'était comme recevoir l'appel d'un ange. Elle nous envoie beaucoup d'amour. "Vous avez fait ma journée". Merci pour l’accompagnement et la découverte de la collection numérique. Tellement contente de connaître les livres numériques et d'apprendre qu'elle va partager le tout à son conjoint.
P.S. Chut! Je fais des appels aux aînés le jour de leur anniversaire pour leur souhaiter bonne fête. Les rires qui font place à la surprise et les petites discussions qui suivent me comblent de bonheur tout autant que mes appels le font pour les aînés.</t>
  </si>
  <si>
    <t xml:space="preserve">Bien que développés autour des difficultés liées la pandémie et répondant spécifiquement aux problématiques d’isolement amplifiées par la situation, les appels sécurisants pourraient aisément être reproduits dans un contexte régulier. 
En général, les employés des bibliothèques municipales sont tout désignés pour effectuer des appels téléphoniques aux aînés puisqu’ils les connaissent déjà. Les aînés sont ainsi plus enclins à se confier sur leur situation et à s’ouvrir à leur interlocuteur. Ce genre de contacts pourraient être établis dans d’autres communautés via les bibliothèques. Enfin, il faut rallier les employés autour de l’objectif du projet et travailler ensemble à sa réalisation. </t>
  </si>
  <si>
    <t>Lise Thériault</t>
  </si>
  <si>
    <t>Ville de Sainte-Thérèse</t>
  </si>
  <si>
    <t>l.theriault@sainte-therese.ca</t>
  </si>
  <si>
    <t>Habitation
Soutien à domicile
Services de proximité
Participation sociale et loisirs
Connaissance des services</t>
  </si>
  <si>
    <t>Intervention de milieu auprès des personnes âgées isolées chinoises</t>
  </si>
  <si>
    <t>Pour Action Centre-Ville, c'est une priorité d'évaluer et d'observer les besoins qui proviennent directement du terrain et du territoire que nous desservons. Nous avons réalisé qu'avec la proximité du quartier chinois et le nombre de personnes de la communauté chinoise qui vivent aux Habitations Jeanne-Mance, il était nécessaire de rejoindre ces personnes qui étaient vraiment isolées, sans services et qui ne connaissaient pas les ressources ou leur fonctionnement. C'est pourquoi nous avons une intervenante de milieu chinoise qui peut maintenant faire des démarches auprès d'eux, les informer pour rester actifs et faire le pont entre cette communauté et les services offerts afin que les aînés chinois puissent eux aussi vivre le plus longtemps possible à la maison en santé.</t>
  </si>
  <si>
    <t>La communauté chinoise aînée</t>
  </si>
  <si>
    <t>Barrière de langue, isolement, dégradation de la santé globale, insalubrité.</t>
  </si>
  <si>
    <t>Améliorer les conditions de vie à domicile. Préserver le pouvoir d'autonomie. Favoriser un sentiment d'appartenance. Briser l'isolement. Stimuler la participation aux activités physiques, intellectuelles, artistiques et culturelles.</t>
  </si>
  <si>
    <t>Action Centre-Ville</t>
  </si>
  <si>
    <t>Corporation des Habitations Jeanne-Mance, Carrefour St-Eusèbe, CIUSSS Centre-Sud</t>
  </si>
  <si>
    <t>Les personnes de la communauté chinoise ont maintenant des soins à domicile, des activités adaptées à leurs besoins.  Ils ont agrandi leur cercle de connaissance et d'amis (réseau social) et peuvent s'impliquer et faire du bénévolat.</t>
  </si>
  <si>
    <t>• Être à l'écoute des besoins du milieu
• Savoir s'adapter
• Favoriser l'entente et l'inclusion entre différentes communautés culturelles
• Réduire la stigmatisation et les préjugés</t>
  </si>
  <si>
    <t>Christine Bouchard</t>
  </si>
  <si>
    <t>christine.bouchard@acv-montreal.com</t>
  </si>
  <si>
    <t>Soutien à domicile
Participation sociale et loisirs
Proche aidance
Connaissance des services</t>
  </si>
  <si>
    <t>Centre de jour communautaire</t>
  </si>
  <si>
    <t>Le centre de jour communautaire est un lieu convivial et respectueux des personnes qui le fréquentent. Il s'inscrit dans la vision du maintien des personnes en santé, en préservant leur autonomie afin qu'elles puissent demeurer dans leur milieu de vie actuel, le plus longtemps possible. Activités offertes: des conseils sur les saines habitudes de vie, sur la santé physique et intellectuelle par le biais d'activités thérapeutiques qui permettront de maintenir les capacités et l'autonomie de la personne. Un volet répit est aussi offert pour les proches aidants.</t>
  </si>
  <si>
    <t>Les personnes âgées de 65 ans et + en perte d'autonomie ou a profil gériatrique vivant à domicile ou en résidence privée pour aînés. Non admissible: les personnes vivant en ressource intermédiaire et en CHSLD.</t>
  </si>
  <si>
    <t>Le réseau de la santé du Kamouraska (avant la fusion) souhaitait transférer les activités de centre de jour vers la communauté. En janvier 2014, le centre de jour communautaire est né et toutes les activités ont été transférées au Centre d'action bénévole Cormoran. Le CLSC (SAPA) est responsable de l'évalutation, du référencement et du suivi de la clientèle vers le centre de jour communautaire.</t>
  </si>
  <si>
    <t>Maintien à domicile des personnes aînés le plus longtemps possible dans leur milieu de vie. Offrir du répit au proches aidants.</t>
  </si>
  <si>
    <t>2012-2013 (travaux préparatoires) et 2014 (en fonction)</t>
  </si>
  <si>
    <t>Canada,
Québec,
Bas-Saint-Laurent,
MRC Kamouraska</t>
  </si>
  <si>
    <t>Centre d'action bénévole Cormoran</t>
  </si>
  <si>
    <t>CISSS du Bas-Saint-Laurent, transport Vas-y (pour les résidents de St-Alexandre et St-André), Trans-apte (pour le reste du Kamouraska). A venir:  comité proches aidants Kamouraska</t>
  </si>
  <si>
    <t>A noter que le centre de jour communautaire est en arrêt forcé depuis le 13 mars 2020 (pandémie) mais reprendra sous peu ( d'ici 1 mois environ ). On constate depuis l'arrêt des activités une augmentation et détérioration de l'état de santé physique et mentale de nos participants. Augmentation des chutes, épuisemement des aidants par manque de ressources. Importance de reprendre les activités et d'aller plus loin dans la prévention.</t>
  </si>
  <si>
    <t>• Concertation avec les partenaires, référencement, suivi action rapide (force)
• Budget adéquat et récurrent (force et faiblesse si entente pas renouvellée)
 • Allégement des critères d'admissibilité (devrait être un plus avec la nouvelle version), mais étais un frein dans l'ancienne version.</t>
  </si>
  <si>
    <t>Budget adéquat et récurrent ( force et faiblesse si entente pas renouvellée). Allégement des critères d'admission( devrait être un plus avec la nouvelle version) mais était un frein dans l'ancienne version.
Limite: accès au transport , 2 compagnies de transport adapté et collectif sur le territoire qui ne font pas de lien ensemble. 
Les participants de St-Alexandre et St-André ne peuvent participer aux activités vers l'ouest du territoire car leur municipalité ont adhérée au service de transport Vas-y de Rivière-du-Loup. Ça complique les déplacements.  Même chose pour les autres municipalités de l'ouest qui ne peuvent participer à des activités dans les municipalités de l'est. Une gestion importante pour nos activités et selon la provenance de nos participants.</t>
  </si>
  <si>
    <t>Pascale Ouellet</t>
  </si>
  <si>
    <t>cabcormoran@videotron.ca</t>
  </si>
  <si>
    <t xml:space="preserve">Capsule sur la prévention du déconditionnement  </t>
  </si>
  <si>
    <t>Le projet vise à mettre en place et faire la promotion de capsules prévenant le déconditionnement chez les personnes aînées et favorisant la santé mentale, physique et les saines habitudes de vie. Des capsules ont été réalisées sur le territoire par des gens de la MRC et du CIUSSS. Celles portant sur l'activité physique provenaient de l'organisme Sercovie. Ces différentes capsules ont été publicisées par les télévisions communautaires du territoire, les médias sociaux ainsi que dans le journal local.</t>
  </si>
  <si>
    <t>Les personnes aînées vivant dans une résidence pour personnes aînées (RPA), une ressource intermédiaire (RI) ou à domicile.</t>
  </si>
  <si>
    <t xml:space="preserve">La pandémie cause son lot d’impacts négatifs auprès de la population.  Les personnes aînées n’y échappent pas. Cet isolement bien involontaire cause de l’anxiété et un déconditionnement physique et cognitif sans compter les conséquences sur les saines habitudes de vie, entre autres sur l’alimentation et l’hygiène. Ces conséquences seront vécues à long terme et impacteront les personnes aînées dans les prochaines années. </t>
  </si>
  <si>
    <t>L'objectif du projet est de faciliter l'accès aux personnes aînées à des outils pour rester actif et favoriser la prévention et l'éducation sur l'importance des saines habitudes de vie (activité physique, santé mentale et saine alimentation).</t>
  </si>
  <si>
    <t xml:space="preserve">Canada,
Québec,
Saguenay-Lac-Saint-Jean,
MRC du Domaine-du-Roy </t>
  </si>
  <si>
    <t xml:space="preserve">Table de concertation du Domaine-du-Roy  </t>
  </si>
  <si>
    <t xml:space="preserve">Centre intégré universitaire de santé et de services sociaux du Saguenay–Lac-Saint-Jean, NousTV, Santé mentale Québec - Lac-Saint-Jean </t>
  </si>
  <si>
    <t>Le projet de capsule permet de toucher un grand nombre de personnes aînées sur le territoire.
Les résultats sont difficiles à quantifier, car le projet était centré autour de la prévention. De plus, les impacts de l'isolement exacerbé par la pandémie seront étudiés sur le long terme et s'étendront probablement sur de nombreuses années. Il est toutefois possible de croire que les capsules ont permis de réduire les impacts de la pandémie chez certains aînés et de conscientiser ceux-ci à l'importance des saines habitudes de vie. Au-delà de la pandémie, il est possible de croire que le projet aura sûrement des impacts concrets sur les habitudes de vie à long terme de la population aînée.</t>
  </si>
  <si>
    <t>Les capsules étaient diffusées à la télévision communautaire, ce qui est un outil intéressant afin de joindre le plus d'aînés possible. De plus, des capsules vidéo permettent, en partie, de considérer le problème de littératie touchant un certain nombre d’aînés, notamment les aînés plus vulnérables. 
Un porte-parole local et des acteurs locaux, pour les capsules sur la santé mentale, sont des éléments intéressants du projet qui permettent d'accrocher les aînés du territoire et de les inciter à écouter l'entièreté du message, considérant que les capsules sont relativement longues. 
C'est un outil qui peut être facilement reproduit en utilisant des acteurs et porte-parole locaux et en assurant une diffusion à grande échelle.</t>
  </si>
  <si>
    <t>Les capsules n'ont pas nécessairement rejoint les personnes les plus vulnérables qui ont souffert davantage des impacts de la pandémie et de l'isolement engendrés par celle-ci. La problématique d'accès (Internet, télévision) et la capacité de certains aînés à écouter les capsules et bien comprendre les messages a pu être un frein d'accès.</t>
  </si>
  <si>
    <t xml:space="preserve">Jacynthe Brassard </t>
  </si>
  <si>
    <t xml:space="preserve">MRC du Domaine-du-Roy </t>
  </si>
  <si>
    <t>jbrassard@mrcdomaineduroy.ca</t>
  </si>
  <si>
    <t>Services de proximité
Transport et mobilité active
Participation sociale et loisirs,
Connaissance des services
Soutien à domicile</t>
  </si>
  <si>
    <t>Projet de gériatrie de proximité</t>
  </si>
  <si>
    <t>Le projet vise à mettre en place une trajectoire afin de prendre en charge les aînés qui n'ont pas le profil pour recevoir les services à domicile du CIUSSS ou qui sont réfractaires à demander de l'aide. L'objectif est donc de faire connaître les ressources disponibles et de ne pas laisser certains aînés passer dans les mailles du filet. C'est le travailleur de milieu pour aînés (ITMAV) qui est au centre de la démarche. Des partenaires du milieu (employés et bénévoles des organismes communautaires et organismes privés comme médecins et pharmaciens) agissent comme des vigies sur le terrain afin d'identifier et référer à l'ITMAV des aînés dont la condition demande une intervention. L'ITMAV rencontre des aînés sur le terrain, accompagne ou dirige les aînés vers les bonnes ressources.</t>
  </si>
  <si>
    <t>La clientèle visée est celle des aînés (55 ans et plus) qui utilisent peu ou pas les services offerts, même si ceux-ci présentent certains besoins.</t>
  </si>
  <si>
    <t xml:space="preserve">Au départ, c'est le Centre d'action bénévole Domaine du Roy et le Service d'intervention de proximité qui tentaient de trouver une manière de combler les trous de services auprès d'une bonne proportion des aînés du territoire. Avec l'aide de la Table régionale de concertation des aînés du Saguenay-Lac-Saint-Jean, ils ont fait une demande au Secrétariat aux aînés, demande qui a été acceptée menant à la subvention de l'initiative pour un an. </t>
  </si>
  <si>
    <t>Joindre les aînés du territoire dans leur milieu de vie et repérer les aînés en situation de vulnérabilité. Faire connaitre les services du territoire. Permettre de tisser des liens entre les acteurs de santé et les organismes. Permettre une meilleure lecture des besoins. Faciliter l'approche intersectorielle. Développer une approche préventive afin d'identifier et de prévenir les problèmes d'isolement, les abus, la violence ou la négligence envers les aînés. Favoriser le recours à une gamme de service facilitant le maintien à domicile. Tout cela dans le but de maintenir les aînés le plus longtemps possible dans leur domicile.</t>
  </si>
  <si>
    <t>Service d'intervention de proximité Domaine-du-Roy</t>
  </si>
  <si>
    <t>Centre d'action bénévole Domaine-du-Roy, MRC du Domaine-du-Roy, CIUSSS,  TRCA Saguenay-Lac-Saint-Jean, les organismes communautaires, acteurs privés (pharmacies et cliniques médicales).</t>
  </si>
  <si>
    <t>Malgré que le projet pilote n'en est qu'à ses balbutiements, nous pouvons d’ores et déjà observer des résultats concrets :
Nous avons pu élargir notre pouvoir d'action;
La demande augmente depuis que le projet pilote est davantage connu; 
Le fait que les services bénévoles sont fermés l'été en plus du soutien à domicile qui tourne au ralenti en période estivale en raison des vacances, a contribué aussi à la hausse de la demande;
L'enjeu de la disponibilité ou non des bénévoles et des services n’est donc pas étranger à ces résultats.</t>
  </si>
  <si>
    <t xml:space="preserve">Même s'il est un peu tôt pour répondre à cette question, puisque l'expérimentation se poursuit jusqu'en mars 2022, nous tenons à mettre l'accent sur l'importance que les personnes qui interviennent en tant qu' ITMAV aient au moins une formation « sociale » ET qu'elles fassent partie d'une équipe d'intervenants sociaux, comme c'est le cas ici au Service d'intervention de proximité. En effet, ici l'ITMAV est soutenu par l'équipe de travailleurs de rue. L'ITMAV intervient là où c'est important et aide les aînés en difficulté. 
En résumé, le fait d'être dans une entreprise d'intervention de proximité ou de travailleurs de rue est une force pour les ITMAV et les aînés qui peuvent en profiter.
</t>
  </si>
  <si>
    <t>Enjeu de la disponibilité des ressources humaines ou des services auxquels on réfère des bénévoles n'est pas négligeable.
La quantité de demandes versus la disponibilité des ressources humaines pour répondre à la demande grandissante.</t>
  </si>
  <si>
    <t>Marie Landreville et Dany Paré</t>
  </si>
  <si>
    <t>Service d'intervention de proximité DDR</t>
  </si>
  <si>
    <t>geriatrie@sip-ddr.com ou coordo@sip-ddr.com</t>
  </si>
  <si>
    <t>Guide des services et ressources pour les aînés de La Mitis</t>
  </si>
  <si>
    <t>Le projet à la base financé par le MFA pour un total de 20 000$ a permis de rejoindre les aînés sur un média qui les rejoint, soit le papier. Conçu pour les aînés et revu par un comité  local d'aînés, il a permis de faire la promotion des services destinés aux aînés dans une littératie et une organisation d'information adaptée pour la clientèle. 5000 copies ont été imprimées et distribuées sur le territoire. Une tournée des 50+, clubs sociaux locaux, activités sociales municipales et autres regroupements d'aînés.</t>
  </si>
  <si>
    <t>Personnes aînées de la Mitis</t>
  </si>
  <si>
    <t>Des problématiques liées à l'alimentation et au maintien à domicile des aînés ont été soulevées par la table VES de La Mitis. Le guide vient fédérer tous les services permettant aux citoyens d'avoir l'information nécéssaire afin de rester à domicile et/ou en santé le plus longtemps possible.</t>
  </si>
  <si>
    <t>Faire entrer un aide-mémoire dans tous les foyers de personnes aînées afin qu'au moment opportun elles puissent s'y référer.</t>
  </si>
  <si>
    <t>Canada,
Québec,
Bas-Saint-Laurent,
MRC de La Mitis</t>
  </si>
  <si>
    <t xml:space="preserve">Table VES - Comité information. </t>
  </si>
  <si>
    <t>CAB de La Mitis, CISSS Mitis OC et SAPA</t>
  </si>
  <si>
    <t>Le guide arrive à sa fin d'utilité, car après 5 ans une petite mise à jours doit être faite. Petite, car des mesures pour limiter les mises à jour ont été prises. Pas de prix, pas de personne responsable par exemple.  Il est quand même difficile de mesurer le taux de personnes mieux informées, mais nous savons que 5000 copies du guide sont en ce moment dans différents foyers.</t>
  </si>
  <si>
    <t xml:space="preserve">Élément concret qui permet de mieux encadrer les éléments qui rendent possible la vie à domicile. </t>
  </si>
  <si>
    <t>Outil ponctuel</t>
  </si>
  <si>
    <t>Mathieu Ouellette</t>
  </si>
  <si>
    <t>CISSS BSL SPUB - Installation de La Mitis</t>
  </si>
  <si>
    <t>mathieu.ouellette.cisssbsl@ssss.gouv.qc.ca</t>
  </si>
  <si>
    <t>Les potagers d'Antonine : des jardins communautaires</t>
  </si>
  <si>
    <t>La réalisation de 58 potagers surélevés dans un terrain appartenant à la Commission Scolaire de notre milieu. Ces jardins sont gérés par le club des 50 ans. Ce projet a eu lieu grâce à des subventions  provenant des gouvernements provincial et fédéral. Ce projet est offert  aux gens du milieu jeunes et moins jeunes. Suite à une demande du milieu pour un jardin communautaire. Le club a fait une première demande au programme Nouveaux Horizons pour une première phase de 30 jardins. Etant donné le succès et la grande demande de jardins, une 2e phase  a été présentée au programme QADA pour la préparation de 25 jardins qui ont trouvé preneur très vite. Cette année 3 jardins pour des gens à mobilité réduite ont été construits. Ce projet a pu être terminé  grâce à des subventions pour un montant  de plus de 55,000$ et plus de centaines d'heures de bénévolat.</t>
  </si>
  <si>
    <t>Ce projet est intergénérationnel 10% des jardins sont offerts à un projet école,20% à des jeunes de 20 ans à 50 ans et 70% aux personnes de 50 ans et plus membres ou non du club</t>
  </si>
  <si>
    <t>Une pétition de 30 personnes a été acheminée au conseil d'administration du club pour avoir la possibilté d'obtenir un jardin commaunautaire. La personne responsable des projets a pris l'initiative  de  préparer les projets et de les acheminer au bon endroit.</t>
  </si>
  <si>
    <t>Faire connaître à des jeunes la culture urbaine. Sortir les aînés de l'isolement. Permettre à des jeunes en appartement de pouvoir jardiner. Fraterniser, socialiser et transmettre des connaissances.</t>
  </si>
  <si>
    <t>2017, 2018 et 2021</t>
  </si>
  <si>
    <t xml:space="preserve">Canada,
Québec,
Bas-Saint-Laurent,
MRC Rimouski-Neigette,
Rimouski </t>
  </si>
  <si>
    <t>Le Club des 50 +St-Yves</t>
  </si>
  <si>
    <t>Le Club des 50 ans a formé un comité jardin avec des jardiniers qui voient bénévolement à la gestion du jardin de mai à octobre.</t>
  </si>
  <si>
    <t>Ce projet a permis à des personnes qui se cotoyaient sans avoir de liens à mettre ensemble leurs talents  afin de réaliser un projet commun: un jardin communautaire. C'est un plaisr de voir les aînés montrer à des jeunes comment faire des semis.</t>
  </si>
  <si>
    <t xml:space="preserve">Il faut être tenace et savoir frapper aux bonnes portes pour avoir les subventions nécessaires. 
Avoir des partenaires et des bénévoles. 
Présenter un projet bien structuré, assurer la pérennité pour les années à venir. </t>
  </si>
  <si>
    <t>Antonine Michaud</t>
  </si>
  <si>
    <t>Club 50+ St-Yves</t>
  </si>
  <si>
    <t>antonine@telus.net</t>
  </si>
  <si>
    <t>Habitation
Services de proximité
Participation sociale et loisirs
Connaissance des services</t>
  </si>
  <si>
    <t>Maître de ses choix</t>
  </si>
  <si>
    <t>Construit à partir de l'approche de l'appropriation du pouvoir, ce programme de formation  vise à maintenir et  renforcer chez les personnes aînées leur capacité d'autodétermination et leur intégration sociale postérieure au changement de milieu de vie.Les personnes recevront, dans le cadre de cette démarche, de la formation sur les indicateurs de mauvais traitements et surtout les "clés" leur permettant d'agir sur leur protection en cas de besoin. Programme de formation construit sur 7 séances d'une durée de 2 heures pour la clientèle populaire et de 10 rencontres de 1h15 pour la clientèle en perte d'autonomie.</t>
  </si>
  <si>
    <t xml:space="preserve">Destiné à des personnes de plus de 50 ans qui veulent réfléchir à un éventuel changement de milieu de vie lié à des nouveaux besoins. </t>
  </si>
  <si>
    <t>L'initiative a vu le jour dû à un manque de support des ainés dans leur cheminement en lien avec le changement de milieu de vie.</t>
  </si>
  <si>
    <t xml:space="preserve">Faire connaître les ressources et services existants dans notre MRC. Augmenter la capacité de chaque participant à maintenir et augmenter son pouvoir d'agir dans toutes les étapes de ses décisions et orientations (ex: choix de la résidence ou appartement). Éviter les situations d'abus et/ou de maltraitance. Finalement, que la transition de milieu de vie s'opère le plus harmonieusement et paisiblement possible.
</t>
  </si>
  <si>
    <t>Canada,
Québec,
Bas-Saint-Laurent,
MRC de la Matanie,
Matane</t>
  </si>
  <si>
    <t>Centre d'Action bénévole de la région de Matane</t>
  </si>
  <si>
    <t xml:space="preserve">Offert partout dans le BSL. En collaboration avec les huit Centres d'action bénévole (Matane, Rimouski, Mont-Joli, Matapédia, Témis, Basques, R-D-L et Kamouraska). </t>
  </si>
  <si>
    <t xml:space="preserve">Après l'analyse des évaluations, il en ressort que les participants sont très satisfaits d'avoir suivi le programme. Ils se sentent plus outillés à franchir une autre étape de leur vie et prendre des décisions plus éclairées. </t>
  </si>
  <si>
    <t xml:space="preserve">Prendre en considération l'importance de favoriser une approche holistique. Toujours avoir en tête que les participants sont les meilleurs pour répondre à leurs besoins, seulement il faut leur donner accès à l'information et aux ressources disponibles. Toujours mettre de l'avant l'importance de l'entraide et du réseautage. Garder la formule groupe lors des formations afin de permettre le maintien de l'intégration sociale. </t>
  </si>
  <si>
    <t xml:space="preserve">Il est difficile de recruter des participants, la meilleure façon est d'aller recruter sur le terrain et présenter le programme. </t>
  </si>
  <si>
    <t>Sabrina Langlois</t>
  </si>
  <si>
    <t>Centre d'action bénévole de la région de Matane</t>
  </si>
  <si>
    <t>direction@cabmatanie.org</t>
  </si>
  <si>
    <t>Programme Connexions</t>
  </si>
  <si>
    <t xml:space="preserve">CONNEXIONS est une initiative de lecture intergénérationnelle qui réunit des enfants, des parents et des aînés pour partager leur amour de la lecture. Les jeunes lecteurs sont jumelés avec des aînés pour des rencontres hebdomadaires de lecture à distance (par exemple par téléphone, via Zoom ou d'autres plateformes virtuelles). Tandis que les enfants lisent à voix haute pendant une période d’environ 15 minutes, leur partenaire aîné leur apporte des encouragements tout en profitant d’une petite histoire! Les inscriptions sont prises en ligne via le site web de la bibliothèque et les équipes sont créées par le personnel de la bibliothèque suite à une petite entrevue téléphonique avec chacun des participants. L'activité est par la suite réalisée de façon parfaitement autonome par ces derniers, dans le confort de leur foyer respectif. </t>
  </si>
  <si>
    <t>Les participants sont des résidents de Dorval : élèves de l’école primaire (sous la supervision de leurs parents) et premiers citoyens (55 ans et plus)</t>
  </si>
  <si>
    <t>Le programme Connexions a été imaginé suite à la proposition d'une citoyenne de la Cité de Dorval qui voulait s'impliquer avec ses enfants dans une activité qui les motiveraient à maintenir leurs aptitudes en lecture lors du confinement du printemps 2020. Elle désirait également aider à briser la solitude que certaines personnes âgées pouvaient ressentir et créer des liens dans la communauté. Elle a donc demandé à nos collègues de l'assistance communautaire si la Cité de Dorval pouvait l'aider dans la réalisation de ce projet. Finalement, après discussion avec cette dame et après quelques réunions avec nos collègues des loisirs et de l'assistance communautaire, il a été décidé que la bibliothèque était la meilleure organisation pour concevoir et mettre sur pied un tel programme puisque les objectifs visés s'inscrivaient tout à fait dans notre mission.</t>
  </si>
  <si>
    <t>Développer le goût de la lecture chez les jeunes. Développer les compétences en lecture chez les jeunes. Développer la confiance en soi des plus jeunes. Apporter une expérience valorisante aux personnes âgées. Briser l’isolement chez les personnes âgées. 
Proposer aux jeunes parents une activité différente à faire avec leurs enfants. Créer des liens intergénérationnels dans la communauté. Donner l'occasion de vivre une expérience positive en cette période particulièrement difficile.</t>
  </si>
  <si>
    <t>2020 (promotion) et 2021 (début du programme)</t>
  </si>
  <si>
    <t>Canada,
Québec,
Montréal (Dorval)</t>
  </si>
  <si>
    <t>Bibliothèque de Dorval</t>
  </si>
  <si>
    <t>À notre avis, ce programme permet de valoriser les personnes âgées en leur donnant un rôle d'écoute et de motivateur auprès des jeunes enfants. Ce programme peut être réalisé de la maison tout en créant des liens avec le reste de la communauté. Certaines jeunes familles et leur partenaire aîné ont même maintenu le contact suite à l'arrêt du programme. Si les personnes âgées continuent d'être stimulées et soutenues par d'autres personnes de la communauté, il y a sans doute de bonnes chances qu'elles puissent continuer à "vivre dans leurs propres logements et communautés en toute sécurité, de façon autonome, et confortablement..." plus longtemps.</t>
  </si>
  <si>
    <t xml:space="preserve">Les plus grandes forces du programme Connexions sont qu'il s'agit d'un programme qui procure tellement de bonheur tant aux participants qu'aux organisateurs et qu'il n'est pas dispendieux à reproduire. </t>
  </si>
  <si>
    <t>La plus grande contrainte est de créer les équipes, de s'assurer que les partenaires aînés et les jeunes familles s'entendent sur la technologie à utiliser pour communiquer entre eux et de les mettre en contact la première fois. Le tout prend un peu de temps et beaucoup de coordination de la part de l'organisation responsable du programme. Néanmoins, cela vaut grandement la peine!</t>
  </si>
  <si>
    <t>Marjorie Le Cavalier-Parant</t>
  </si>
  <si>
    <t>mlcparant@ville.dorval.qc.ca</t>
  </si>
  <si>
    <t>Santé communautaire - Projet proximité ainés</t>
  </si>
  <si>
    <t xml:space="preserve">Le Projet Proximité Aînés (PPA) a débuté le 14 juin 2021, en partenariat avec le CIUSSS du Centre-Sud-de-l ’île-de-Montréal, nous avons ciblé et identifié la clientèle en attente d’un médecin de famille. Le PPA vise à rejoindre les personnes aînées, afin d’identifier leur niveau de vulnérabilité à l’aide de questionnaires effectués au téléphone par des bénévoles dûment formés. Par la suite, ils seront référés vers des services de proximité communautaires ou cliniques dans le but de les soutenir, selon leurs besoins spécifiques. La première étape du processus consiste à identifier les ainés présentant des vulnérabilités socio gériatriques (cognitives, sociales, économiques, mobilités, santé) au moyen du questionnaire validé : le ESOGER. Des bénévoles de la Croix Rouge sont formés afin d’effectuer le questionnaire en ligne auprès de cohorte d’ainés vivant à domicile, ainés référés à nos services par le réseau de la santé (p ex. : guichet d’attentes de services). La seconde étape est le référencement assisté des ainés vulnérables vers un service communautaire, mis en place pour offrir soutien et accompagnement, facteurs clés du mieux vivre chez soi. En accord avec l’aîné, et en fonction de ses besoins et objectifs, un processus de référencement vers des services de soutien et d’accompagnement communautaires ou cliniques sont identifiés. Des liens sont établis avec des partenaires (communautaires et cliniques) afin de permettre une réponse aux besoins du bénéficiaire. Ainsi, des services communautaires de proximité sont mis à contribution en offrant accompagnement et soutien auprès des personnes pour une durée de 12 mois. Des services cliniques offerts par le réseau de la santé sont aussi requis dans le but de régler en amont des enjeux de santé qui pourraient autrement se dégrader. Le but est le maintien l’autonomie et limiter la dégradation de l’état de santé des ainés conduisant à de trop nombreuses visites aux urgences chez cette population déjà fragilisée. </t>
  </si>
  <si>
    <t>Ainés, de 65 ans et plus, qui n'ont pas de médecin de famille</t>
  </si>
  <si>
    <t>Le but du projet est d’améliorer la santé et la qualité de vie des aînés, sans alourdir le système de santé, en agissant sur les déterminants de la santé (autonomie, mobilité, etc.), en brisant l’isolement social, en facilitant l’accès à des soins et des services communautaires et services de santé multidisciplinaires de proximité et en favorisant l’engagement de la communauté (principe de communautés bienveillantes).
Ultimement, retarder l’hébergement et diminuer les visites aux urgences ainsi que les hospitalisations chez cette population surreprésentée dans les services généraux du réseau de la santé.</t>
  </si>
  <si>
    <t>Le but est le maintien l’autonomie et limiter la dégradation de l’état de santé des ainés conduisant à de trop nombreuses visites aux urgences chez cette population déjà fragilisée.</t>
  </si>
  <si>
    <t>Croix-Rouge canadienne</t>
  </si>
  <si>
    <t xml:space="preserve">CIUSSS du Centre-Sud-de-l ’île-de-Montréal et le CIUSSS de l’Ouest-de-l’Île-de-Montréal, ainsi que plusieurs organismes communautaires </t>
  </si>
  <si>
    <t xml:space="preserve">Depuis le début du programme, nous avons reçu 138 références des CIUSSS; 57% des aînés ont été référés à des organismes communautaires (appels amicaux, service d'entretien ménager, transport, etc.) et 10% ont été référés à notre infirmière de liaison. </t>
  </si>
  <si>
    <t>En partenariat avec le Centre intégré universitaire de santé et de services sociaux du Centre-Sud-de-l'Île-de-Montréal (CCSMTL), le projet santé communautaire de la Croix-Rouge canadienne a vu le jour le 14 juin 2021 et vise à identifier les personnes âgées vulnérables qui n’ont pas de médecin de famille. 
L’implication de Dr Olivier Beauchet, via l’outil d’évaluation socio-gériatrique ESOGER, permet d’identifier les personnes âgées vulnérables pour ensuite veiller à ce qu’elles aient les ressources et les capacités à répondre à leurs besoins de subsistance, à leurs soins et à leur hygiène. 
En agissant sur l’autonomie, en brisant l’isolement social, en facilitant l’accès aux soins et à des services communautaires de proximité, cette proposition est un modèle d’entraide communautaire exemplaire qui mérite amplement d’être soutenu, analysé et pérennisé. Par son maillage entre le milieu communautaire et les milieux de soins (1re et 2e ligne), le projet évite une surcharge du milieu médical tout en assurant une accessibilité aux soins le cas échéant. À ce titre, les directions du soutien à l’autonomie des personnes âgées (SAPA), la direction des programmes de santé mentale et dépendance et la direction des services généraux et des partenariats urbains ont accepté de collaborer au projet.</t>
  </si>
  <si>
    <t>Michele Cadorette</t>
  </si>
  <si>
    <t>Croix Rouge canadienne</t>
  </si>
  <si>
    <t>michele.cadorette@croixrouge.com</t>
  </si>
  <si>
    <t>RADAR St-Paul/Émard</t>
  </si>
  <si>
    <t>Créer un réseau de vigilance et une communauté bienveillante composée de citoyens et de partenaires du milieu pour repérer, accompagner et répondre aux besoins des personnes aînés de Ville- Émard/Côte St-Paul.
Un projet porté par les Services Bénévoles aux Aînés de Ville-Émard/St-Paul, en collaboration avec le comité Aîné de Concertation Ville-Émard/Côte St-Paul, financé par Mission Inclusion et parrainé par le Centre d’Écoute Montérégie.
Quelques implications des Citoyens RADAR:
- 300 bénéficiaires recevant ponctuellement des appels d’écoute/de filet social de sécurité par des bénévoles, menant au repérage de nouveaux membres et aux référencements vers les ressources du quartier
- Porte à porte « une marche pour une bonne cause », avec une distribution de 300 dépliants informatifs sur le service de transport vaccination et de référencement vers les ressources du quartier, avec des bénévoles et un ITMAV (intervenant de milieu).
- Assistance téléphonique bénévole pour le passeport vaccinal (l'obtenir, l'imprimer, le poster, etc.)
- 330 cartes d’anniversaires rédigées à la main et postées bénévolement, pour toute la communauté de membres bénéficiaires et bénévoles
- Grand tirage des Fêtes: cartes cadeaux de commerces essentiels appréciés du quartier, appels d’écoute et d’invitation à la participation, cartes de Noël rédigées à la main postées et dépliants informatifs du projet envoyés à domicile : le tout bénévolement, encore une fois.</t>
  </si>
  <si>
    <t xml:space="preserve">Bénéficiaires : Des aînés résidant à domicile à Ville-Émard/Côte-Saint-Paul, âgés de 65 ans et plus en perte d’autonomie permanente ou temporaire, physique ou sociale.
Citoyens RADAR (bénévoles) : Une grande et riche diversité des profils : travailleurs et retraités, de toutes catégories d’âge, de genre et de culture. Chacun s’investit dans les limites de ses capacités, de ses disponibilités et selon les compétences dont il souhaite nous faire profiter de façon directe ou indirecte. </t>
  </si>
  <si>
    <t>Le projet RADAR s'inscrit dans le contexte du vieillissement accéléré de la population et du phénomène grandissant de l’isolement et de l’exclusion sociale vécue par les personnes aînées. « L’isolement social peut réduire l’accès aux biens et aux services disponibles, peut nuire au bien-être et à la qualité de vie des personnes. L’isolement est aussi associé à un risque plus élevé d’être victimes de maltraitance, à l’augmentation du sentiment d’insécurité et à une impression d’inutilité sociale, menant à une faible estime de soi » (Trousse aînés isolés).
Ce projet est issu d'une concertation d'acteurs œuvrant sur les enjeux des aînés, et de citoyens aînés. Il a pris naissance il y a maintenant trois ans de façon volontaire autour du sentiment d’urgence d’agir pour aider les personnes aînées vulnérables.  Des actions concertées répondant aux besoins se sont déployées avec les ressources déjà existantes.  Aujourd'hui, un besoin de soutien financier pour nous permettre une action structurante et concertée ayant un impact collectif à moyen et long terme est nécessaire.  
Le projet RADAR vise à créer un réseau de vigilance et une communauté bienveillante composée de citoyens, voisins, commerçants, organismes communautaires, pharmacies, cliniques médicales, GMF, institutions, services publics et intervenants du milieu pour repérer, accompagner et répondre aux besoins des personnes aînées vulnérables, isolées, exclues et vivant de la solitude non souhaitée. Le but ultime est de maintenir les personnes aînées dans leur milieu de vie naturel de façon sécuritaire, pour leur bien-être.</t>
  </si>
  <si>
    <t xml:space="preserve">MOBILISATION, PROMOTION ET RECRUTEMENT se font par le développement d'un plan de communication et la diffusion d'outils de sensibilisation; par le recrutement et la mobilisation des acteurs du communautaire, institutionnel, municipal, privé et des citoyens qui participeront à la sensibilisation pour la détection de la perte d'autonomie, de la solitude non souhaitée, de l'abus maltraitance, etc. ACCUEIL, ORIENTATION, FORMATION ET SUPERVISION DES RESSOURCES HUMAINES RADAR se font par la réalisation entre autres du processus d'accueil, de sélection et de filtrage de citoyens RADAR; par le soutien et la formation sur les thèmes en lien avec le vieillissement, les facteurs de vulnérabilité, la communication, l'écoute active, la relation aidante, l'abus et la maltraitance, l'exclusion sociale; par la supervision, l'encadrement, le partage d'outils et de guides; par des activités de reconnaissance. ACCUEIL DES RÉFÉRENCES ET SUIVIS RADAR se font par l'accueil des références provenant de différents canaux du réseau de vigilance et de la communauté bienveillante; par l'écoute téléphonique, la réception du formulaire de demande d'adhésion au projet, par des rencontres en face à face au bureau, par le biais du site internet et des médias sociaux; par le référencement de nos partenaires du projet; par le soutien à la personne, l'identification des problèmes et le référencement en fonction des besoins (visite d'amitié, intervention de milieu, évaluation et services du CIUSSS, intervenants sociaux communautaires, etc.) </t>
  </si>
  <si>
    <t>Services Bénévoles aux Aînés de VESP</t>
  </si>
  <si>
    <t>Mission Inclusion, Centre d’Écoute Montérégie, CIUSSS, SPVM poste 15
ACHIM (Habitation), Arrondissement du Sud-Ouest (Ville de Montréal)</t>
  </si>
  <si>
    <t>La mobilisation et la participation citoyenne portent ses fruits, spécialement en temps de pandémie! L'écoute active, les petites attentions faites avec amour et bienveillance, l'aide personnalisée, la relation de confiance créée au fil du temps par les implications soutenues de nos bénévoles permettent de rejoindre et d'aider concrètement (dépannage alimentaire, transport accompagnement médical, ligne d'écoute, aide psychosociale, référencement vers un professionnel de la SSS, loisirs, hébergement, offres de bénévolat, etc.) une clientèle qui était déjà grandement isolée avant le confinement... Les bénévoles sont au rendez-vous, motivés, fiables et créatifs! Nous sommes TRÈS reconnaissants de l'avancement du projet, en ces temps complexes.</t>
  </si>
  <si>
    <t>Karine Montbleau</t>
  </si>
  <si>
    <t>Services Bénévoles aux Aînés de Ville-Émard/Côte St-Paul</t>
  </si>
  <si>
    <t>projet@sbaines.org</t>
  </si>
  <si>
    <t>Tablettes et jasette</t>
  </si>
  <si>
    <t>Installation d'un espace web à la disposition des locataires d'un HLM. Soutien pendant 4 mois des usagers dans l'utilisation des tablettes et de l'apprentissage des fonctionnalités.</t>
  </si>
  <si>
    <t>Locataires aînés en HLM. 30 logements pour personnes de 65 ans et plus et 1 logements dans le bâtiment voisin qui peuvent aussi s'en prévaloir</t>
  </si>
  <si>
    <t>L'absence d'outils informatiques et de connexion internet en libre usage dans l'immeuble. Méconnaissance des outils informatiques par la clinetèle. Isolement social.</t>
  </si>
  <si>
    <t>Briser l'isolement, donner des moyens techologiques à la clientèle suite aux difficultés rencontrées pendant les confinements et aider les gens qui sont incapables de se payer une connexion internet.</t>
  </si>
  <si>
    <t>OMH du Granit</t>
  </si>
  <si>
    <t>C'est entièrement l'OHM qui porte le dossier mais nous avons obtenu un financement sans lequel nous n'aurions pas pu réaliser cet espace; le programme fédéral Nouveaux Horizons pour aînés</t>
  </si>
  <si>
    <t>La salle est utilisée et appréciée</t>
  </si>
  <si>
    <t>La force principale est la qualité de l'installation et l'animation que nous faisons jusqu'au 30 septembre.</t>
  </si>
  <si>
    <t>La faiblesse est la capacité de continuer à payer la connexion Internet.</t>
  </si>
  <si>
    <t>Isabelle Marquis</t>
  </si>
  <si>
    <t>direction@omhdugranit.ca</t>
  </si>
  <si>
    <t>Programme Remodeler sa vie® (Lifestyle Redesign®)</t>
  </si>
  <si>
    <t>Développé en Californie et démontré efficace et rentable, le Lifestyle Redesign® est une intervention d’ergothérapie préventive visant le développement d’un mode de vie sain et personnellement signifiant pour les aînés. Élaboré sur le thème central de la santé à travers les activités quotidiennes, le programme combine une approche de groupe (8-10 personnes, 2h/sem.) à des interventions individuelles mensuelles (Clark et al., 2015). Animés par un ergothérapeute formé au programme, les groupes portent sur 12 thèmes reconnus comme importants par les aînés : vieillissement; utilisation du temps; exercice physique et cognitif; gestion du stress; nutrition; utilisation des moyens de transport; sécurité à domicile et dans la communauté; relations interpersonnelles; utilisation du système de santé et de services sociaux; épanouissement, sexualité et fin du programme. En plus d’être un lieu d’échange et de réflexion, les rencontres de groupes sont principalement axées sur l’action, incluant la planification et l’expérimentation de sorties mensuelles dans la communauté. Élément central du programme, ces sorties favorisent non seulement l’autonomie du groupe et l’application des concepts enseignés, mais elles représentent aussi des occasions d’appartenance, de connexion et de contribution aux autres et à la communauté. Quant aux rencontres individuelles, elles permettent d’approfondir et de personnaliser le contenu discuté dans les groupes, puis d’accompagner l’aîné dans les changements qu’il souhaite apporter à son mode de vie. Récemment traduite et adaptée au Québec sous le nom Remodeler sa vie, cette intervention représente une avenue thérapeutique innovante pour la prévention des maladies chroniques et du déconditionnement; une priorité inscrite au plan d'action ministériel québécois de lutte contre la COVID-19.
Manuel du programme: https://www.caot.ca/client/product2/1077/item.html?language=fr_FR&amp;</t>
  </si>
  <si>
    <t>Dans sa version originale, le programme cible des aînés habitant dans la communauté, et ce, sans égards à leur âge, leur genre, leur culture ou leur état de santé. Différents types de clientèles (autonomes, à risque de perte d’autonomie ou ayant des incapacités) peuvent ainsi prendre part au programme. Malgré son caractère inclusif et universel, les recherches se poursuivent afin de comprendre pour qui le programme est le plus efficace. Les résultats probants actuels pointent vers le recrutement d'aînés à risque de déclin, soit ceux reconnaissant le besoin d'apporter des changements dans leur mode de vie (ex. à la suite d'une transition de vie importante) ou ceux étant seuls, isolés ou inactifs. Les résultats probants soulignent également l'importance de considérer diverses populations susceptibles de bénéficier du programme incluant les aînés habitant en milieu rural ou présentant des problèmes de santé spécifiques (douleur chronique, dépression, cancer). Malgré tout, il importe de rappeler que même les aînés actifs et autonomes peuvent se trouver en situation de vulnérabilité et à risque de déclin physique, cognitif et social.</t>
  </si>
  <si>
    <t xml:space="preserve">Le vieillissement de la population et le rétablissement post-pandémie occasionnent d’importants défis individuels et sociétaux requérant la mise en place d’approches préventives efficaces. Au Québec, les personnes de 65 ans et plus représentent près du cinquième (19,7 %) de la population et cette proportion sera en forte croissance jusqu’en 2031, particulièrement dans la région du Bas Saint-Laurent où la part des aînés pourrait atteindre plus du tiers (35%) en 2041 (Institut de la statistique du Québec, 2021). En vieillissant, plusieurs facteurs liés à la personne (maladies chroniques, incapacités), au contexte (ex. âgisme) et aux transitions de vie (ex. passage à la retraite) peuvent affecter la santé et le bien-être des aînés. En contexte de pandémie, plusieurs de ces facteurs sont exacerbés en raison des mesures de confinement et de distanciation sociale (Institut national de santé publique du Québec, 2020; Raymond et al., 2020). Ces restrictions dans les activités et les déplacements des aînés risquent ainsi d’accroître leur vulnérabilité et leur risque de déconditionnement physique, cognitif et social (Institut national de santé publique du Québec, 2020). Puisqu’elles constituent des éléments-clés du vieillissement en santé (Statistique Canada, 2019; OMS, 2021) et un besoin non répondu (Levasseur et al., 2014; Turcotte et al., 2015), la prévention et la participation sociale doivent être au cœur des actions et des services visant à composer avec le vieillissement démographique et à relever les défis sociaux et de santé liés à la présente crise sanitaire. </t>
  </si>
  <si>
    <r>
      <rPr>
        <sz val="11"/>
        <color theme="1"/>
        <rFont val="Calibri"/>
        <family val="2"/>
      </rPr>
      <t xml:space="preserve">Le programme Remodeler sa vie a pour objectif d’aider les aînés à développer un mode de vie sain et porteur de sens. Pour ce faire, le programme mise sur l’expertise des ergothérapeutes en matière d’occupation humaine, et ce, afin d’agir sur des déterminants centraux du vieillissement en santé tels que la participation sociale, le développement de stratégies adaptatives et l’intégration de nouveaux comportements favorables à la santé. Afin de maintenir ou d’améliorer la qualité de vie tout au long du vieillissement, le programme vise aussi à prévenir et à mieux gérer les maladies chroniques et le déconditionnement; des facteurs importants et coûteux liés à la présence d’incapacités et à une moindre qualité de vie (OMS, 2002, 2005).
2. Article vulgarisé_Revue Vie et vieillissement (p.4-9) ; https://www.chaire-droits-aines.ulaval.ca/sites/chaire-droits-aines.ulaval.ca/files/vv_vol15_no3_final_final_p53.pdf
3. Article vulgarisé_Revue Encrâge ; https://www.cdrv.ca/clients/SanteEstrie/Sous-sites/Centres_de_recherche/CDRV/mieux-vieillir/Journal-Encrage/Encrage_2020.pdf
4. Recension systématique sur les effets cliniques et économiques du programme ; </t>
    </r>
    <r>
      <rPr>
        <u/>
        <sz val="11"/>
        <color rgb="FF1155CC"/>
        <rFont val="Calibri"/>
        <family val="2"/>
      </rPr>
      <t>https://journals.sagepub.com/doi/full/10.1177/0008417419830429</t>
    </r>
  </si>
  <si>
    <t xml:space="preserve">1994-2010 (testé en Californie) et 2019-2021 (traduction et adaptation) </t>
  </si>
  <si>
    <t>Canada,
Québec,
Estrie,
Sherbrooke</t>
  </si>
  <si>
    <t>Centre de recherche sur le vieillissement du CIUSSS de l'Estrie-CHUS</t>
  </si>
  <si>
    <t>CIUSSS de l'Estrie-CHUS, Institut de recherche en santé du Canada (IRSC), Fonds de recherche du Québec – Santé (FRQS), Réseau provincial de recherche en adaptation-réadaptation (REPAR), Réseau québécois de recherche sur le vieillissement (RQRV), Ordre des ergothérapeutes du Québec (OEQ), Association canadienne des ergothérapeutes (ACE)</t>
  </si>
  <si>
    <t>Bien que le programme reçoive un appui favorable et un intérêt grandissant de la part des chercheurs, des cliniciens et des gestionnaires, son implantation en milieu communautaire québécois comporte des défis dont les principaux sont en lien avec sa durée, son coût, l’établissement de partenariats ainsi que la mise en place et la pérennisation des ressources. Malgré ces défis, les personnes rencontrées dans le cadre de nos travaux reconnaissent sans équivoque la pertinence d’intégrer le programme au continuum de soins de santé et de services sociaux.</t>
  </si>
  <si>
    <t>Pre Mélanie Levasseur</t>
  </si>
  <si>
    <t>Université de Sherbrooke et Centre de recherche sur le vieillissement du CIUSSS de l'Estrie-CHUS</t>
  </si>
  <si>
    <t xml:space="preserve">Melanie.Levasseur@USherbrooke.ca </t>
  </si>
  <si>
    <t>Be Advice</t>
  </si>
  <si>
    <t>Depuis l'ouverture de la première partie de Hogeweyk® en 2008, nous suscitons l'intérêt du monde entier. En tant que fondateurs de Hogeweyk®, nous avons commencé à inspirer et à guider les autres sur la façon de désinstitutionnaliser, transformer et normaliser le cadre de vie et les soins aux personnes âgées. Avec le Paradigm® de Be Advice, l'équipe de Be Advice conseille et soutient la création et la mise en œuvre de concepts de soins innovants avec une vision radicalement différente des soins, de la vie et du bien-être des personnes atteintes ou non de démence dans le monde entier. Avec des années d'expérience en tant qu'agent de pratique du changement et conseiller, nous mettons les gens au défi d'abandonner leurs anciennes façons de penser. Nous écoutons, inspirons et défions ; nous soutenons l'innovation, la vision et le développement de concepts et aidons à la mise en œuvre.
Since the opening of the first part of The Hogeweyk® in 2008, we gain interest from all over the world. As founders of The Hogeweyk® we have started to inspire and guide others on how to de-instutionalise, transform and normalise the living environment and care for the elderly.
With the Be Advice Paradigm®, the Be Advice team advises on and supports the creation and implementation of innovative care concepts with a radically different view on care, living and wellbeing for people with and without dementia all over the world. With years of experience as a hands-on agent for change and advisor, we challenge people to let go of old ways of thinking. We listen, inspire and challenge; we support innovation, vision and concept development and assist with implementation.</t>
  </si>
  <si>
    <t>Décideurs gouvernementaux (y compris les ministres et les secrétaires d'État), Directeurs et gestionnaires du domaine de la santé, Entrepreneurs cherchant à démarrer quelque chose de nouveau, Organisations existantes désireuses de se transformer, Leaders dans des secteurs autres que la santé en quête d'inspiration pour l'innovation et la transformation, Architectes exerçant dans ou hors du secteur de la santé.
Government policy makers (including ministers and state secretaries), Directors and managers in healthcare, Entrepeneurs looking to start something new, Existing organisations willing to transform, Leaders from sectors other than healthcare looking for inspiration in innovation and transformation, Architects operating in or outside the healthcare sector.</t>
  </si>
  <si>
    <t xml:space="preserve">Les conseillers seniors de Be Advice sont les fondateurs de Hogeweyk®. Le Be Advice Paradigm©, avec ses 7 piliers et 4 domaines interdépendants, est né de nos connaissances et de l’expérience acquise lors de la transformation de l'ancienne maison de retraite 'Hogewey' en 'The Hogeweyk®', d’inspiration de nouvelles façons de faire aux Pays-Bas, en Europe, en Australie, en Nouvelle-Zélande, aux États-Unis, au Canada et de connaissances scientifiques. La réussite de l’initiative Hogeweyk® a ouvert la voie à un nouveau mode de soins aux Pays-Bas et est devenue une grande source d'inspiration pour d'autres dans le monde qui cherchent à humaniser les soins pour le nombre croissant de personnes atteintes de démence.
The senior advisors of Be Advice are the founders of The Hogeweyk®. The Be Advice Paradigm©, with its interrelated 7 pillars and 4 domains, has emerged from our knowledge and experience gained during the transformation of the old nursing home 'Hogewey' into 'The Hogeweyk', our guidance of the early adopters of our disruptive concept in The Netherlands, Europe, Australia, New Zealand, USA, Canada, and scientific insights. This highly successful first initiative paved the way for a new way of care in The Netherlands and has become a great inspiration for others around the world who are looking to humanise care for the growing numbers of people diagnosed with dementia.
</t>
  </si>
  <si>
    <t>Nous croyons fermement à la désinstitutionnalisation des soins et à la nécessité d'émanciper les personnes atteintes de démence et de les inclure dans la société. Nous savons d’expérience que les choses peuvent être faites différemment et souhaitons conseiller et soutenir les autres sur leur chemin de création, de désinstitutionnalisation et de transformation.
We strongly believe in the de-institutionalisation of care and the need to emancipate people living with dementia and include them in society. We know first-hand that things can be done differently and advise and support others on their path of creation, de-institutionalisation and transformation.</t>
  </si>
  <si>
    <t>Groupe de soins Vivium. Plusieurs instituts de recherche, par exemple : ACMTS (Canada), Université de l'Alberta, Université de Maastricht, Université d'Utrecht, Homes4Life (certification pour le vieillissement sur place), Internationale de la maladie d'Alzheimer, Institut national néerlandais de la santé publique et de l'environnement, Ministère néerlandais de la Santé, du Bien-être et des Sports, L'Institut australien de la santé et du bien-être, Générations travaillant ensemble, Écosse.
Vivium Care Group. Several research institutes, e.g..: CADTH (Canada), University of Alberta, University of Maastricht, Utrecht University, Homes4Life (certification for ageing in place), Alzheimer's Disease International, Dutch National Institute of Public Health and Environment, Dutch Ministry of Health, Welfare and Sport, The Australian Institute of Health and Welfare, Generations Working Together, Scotland</t>
  </si>
  <si>
    <t>Désinstitutionnalisation, transformation et normalisation des maisons de soins - nouvelles et existantes, Réhumanisation des soins prodigués, Nouveaux environnements de vie conçus, pensés et construits afin de créer un sens de la vie normale, Communautés inclusives, implication sociale améliorée, implication intergénérationnel, qualité de vie considérablement augmentée, émancipation des personnes atteintes de démence et des personnes âgées en général.
Soutenir la réalisation de nombreuses nouvelles initiatives dans le monde, par exemple : NewDirection Care, Microtown™ en Australie, The Care Village en Nouvelle-Zélande, Village Landais Alzheimer en France, Rietveld aux Pays-Bas, Strømmehaven en Norvège, Carpe Diem Dementia Village en Norvège, Village Alzheimer Fondaziona Roma à Rome.
Deinstitutionalization, transformation and normalisation of care homes - new and existing, Re-humanisation of care provided, New designed living environments, no care home stigma but a sense of normal life, Inclusive communities, improved social engagement, Intergenerational engagement, Greatly increased quality of life, Emancipation of people living with dementia and the elderly in general.
Supporting the realisation of many new initiatives in the world, e.g..: NewDirection Care, Microtown™ in Australia, The Care Village in New Zealand, Village Landais Alzheimer in France, Rietveld in The Netherlands, Strømmehaven in Norway, Carpe Diem Dementia Village in Norway, Alzheimer’s Village Fondaziona Roma in Rome.</t>
  </si>
  <si>
    <t>Le Paradigme Be Advice©, avec ses 7 piliers interdépendants et ses 4 domaines, soutient et guide les initiateurs à développer leur propre communauté ou cadre de vie, adapté à leurs possibilités et leur culture. Discuter des piliers et des domaines avec le soutien de l'équipe Be Advice fournit de nouvelles perspectives et de nouveaux résultats pour le client.
The Be Advice Paradigm© with 7 interrelated pillars and 4 domains supports and guides initiators to develop their own community or living environment, adapted to their possibilities and culture. Discussing the pillars and domains with the support of the Be Advice team provides new insights and outcomes for the client.</t>
  </si>
  <si>
    <t xml:space="preserve">Be Advice </t>
  </si>
  <si>
    <t>Bibliomobile Brandon</t>
  </si>
  <si>
    <t>Toutes les trois semaines des équipes de 2 bénévoles visiteront les ainés avec un véhicule aménagé en bibliothèque mobile. Les ainés pourront emprunter des volumes, magazines, jeux et autres. Les bénévoles agissent comme sentinelles pour briser l'isolement.</t>
  </si>
  <si>
    <t>Personnes agées de 65 ans et plus vivant à domicile</t>
  </si>
  <si>
    <t>La pandémie nous a forcé à entamer une réfléxion sur l'isolement social des personnes aînées. Nous avons sondé la population sur leurs besoins et c'est à partir de là qu'est née le projet bibliomobile Brandon.</t>
  </si>
  <si>
    <t>Réduire l'isolement social. Améliorer les capacités cognitives des ainés. Tisser un filet de sécurité social. Améliorer les connaissances générales.</t>
  </si>
  <si>
    <t>2021-2022</t>
  </si>
  <si>
    <t>Canada,
Québec,
Lanaudière,
MRC D'Autray,
Saint-Gabriel</t>
  </si>
  <si>
    <t>Centre d'action bénévole Brandon</t>
  </si>
  <si>
    <t>Plusieurs organismes du secteur de Brandon seront partenaires. Les bénévoles sont tous des citoyens de la communauté.</t>
  </si>
  <si>
    <t>Nous sommes au tout début du projet et dans la phase 'pilote' donc nous ne pouvons pas répondre à la question. Le projet se déploiera officiellement en 2022.</t>
  </si>
  <si>
    <t>Nous ne sommes pas en mesure de répondre à cette question pour l'instant, car nous sommes au tout début du projet.</t>
  </si>
  <si>
    <t>Gabrielle Malo-Bibeau</t>
  </si>
  <si>
    <t>cabbrandoninfo@gmail.com</t>
  </si>
  <si>
    <t>ITMAV (Outreach &amp; Liasion support for Seniors)</t>
  </si>
  <si>
    <t>L’ITMAV vise à soutenir les personnes ainées vulnérables et isolées. Au CAMI, le programme ITMAV est connu sous le nom de programme Seniors Outreach. Il permet à l'organisme d'identifier les personnes ainées vulnérables et de nouer des relations avec eux et leurs familles. L'agent d'approche met la personne âgée et sa famille en contact avec des programmes et des services qui soutiennent le maintien de l'autonomie.
ITMAV seeks to support vulnerable and isolated seniors. At CAMI, the ITMAV program is known as the Seniors Outreach program. It allows the organization to identify vulnerable seniors and to build relationships with them and their families. The Outreach Agent connects the senior and their families to programs and services that supports the maintenance of autonomy.</t>
  </si>
  <si>
    <t>Les participants ciblés sont des personnes ainées anglophones vulnérables
Targeted participants are vulnerable English-speaking seniors</t>
  </si>
  <si>
    <t>Avoir une population vieillissante dans une région éloignée est un défi en soi. Le fait d'être une communauté linguistique minoritaire ajoute une autre couche de défis en termes d'accès aux services. La majorité des anglophones vivent dans les communautés de Grosse-Île et de l'Île d'Entrée, qui sont aussi plus isolées géographiquement de l'île principale où la majorité des services sont disponibles.
Having an aging population in a remote region is a challenge in itself. Being a linguistic minority community adds another layer of challenges in terms of access to services. The majority of English-speakers live in the communities of Grosse Ile and Entry Island, which are also more geographically isolated from the main island where the majority of services are available.</t>
  </si>
  <si>
    <t>Nos objectifs visés sont : 1 : briser l'isolement des personnes ainées et favoriser l'implication sociale. 2 : accroître l'accès aux services sociaux et de santé en anglais. 3. maintenir la santé, le bien-être et l'autonomie des personnes ainées. 4. assurer l'accès aux services de proximité.
Our targeted objectives are: 1: Break isolation among seniors &amp; encourage social involvement. 2: Increase access to health &amp; social services in English. 3. Maintain health, well-being and autonomy among seniors. 4. Ensure access to services within proximity.</t>
  </si>
  <si>
    <t>Canada,
Québec,
Gaspésie-Iles-de-la-Madeleine,
Grosse-Ile</t>
  </si>
  <si>
    <t>Amène un meilleur accès aux services publics (CISSS, popote roulante, etc...), diminue l'isolement des seniors, augmente la collaboration entre les partenaires pour soutenir les aînés anglophones, favorise l'autonomie.
Greater access to public services (CISSS, meals on wheels, etc...), Decreases isolation among seniors, Greater collaboration with partners to support English-speaking seniors, Promotes autonomy.</t>
  </si>
  <si>
    <t>Ces initiatives nous ont permis d'être plus proactifs et d'atteindre notre population la plus vulnérable. Il y a une grande volonté des partenaires de collaborer, l’équipe d'employés est engagée et dévouée, il y a un soutien continu du CHSSN, nouveau financement provincial des centres de bien-être. Accès facile aux aînés et aux partenaires puisque nous sommes dans une petite communauté.
These initiatives have allowed us to be more pro-active and reach out to our most vunerable population. Overwhelming willingness from partners to collaborate, committed and dedicated team of employees, on-going support from the CHSSN, new provincial funding foe wellness centres.</t>
  </si>
  <si>
    <t>Le financement du programme ITMAV couvre à peine le programme que nous proposons. Nous devons donc trouver des bénévoles pour soutenir les programmes en cas de besoin. Certaines situations peuvent être délicates dans les petites communautés avec des gens que l'on connaît. Cela peut créer des problèmes de confidentialité, etc. Il est difficile de séparer le travail du personnel, car nous connaissons la situation de chaque personne.
The ITMAV funding barely covers the program that we offer, finding volunteers to support programs when needed. Small community - delicate situations with people that we know, confidentiality issues, etc.. It's hard to separate work from personal, as we know everyone and their situations.</t>
  </si>
  <si>
    <t>Wellness Centres for Seniors</t>
  </si>
  <si>
    <t>Les centres de bien-être représentent un programme géré par la communauté qui vise à maintenir et à améliorer la santé et le bien-être des personnes ainées anglophones, à améliorer l'accès et la connaissance des services de santé et sociaux, et à réduire l'isolement social grâce à des programmes ciblés et éclairés.
Wellness Centres are a community-run program that aims to maintain and improve the health and well-being of English-speaking seniors, to improve access to and knowledge of health and social services, and to decrease social isolation through purposeful and informed programming.</t>
  </si>
  <si>
    <t>Nos objectifs visés sont : 1 : briser l'isolement des personnes ainées et favoriser l'implication sociale. 2 : accroître l'accès aux services sociaux et de santé en anglais. 3. maintenir la santé, le bien-être et l'autonomie des personnes ainées. 4. assurer l'accès aux services de proximité
Our targeted objectives are: 1: Break isolation among seniors &amp; encourage social involvement. 2: Increase access to health &amp; social services in English. 3. Maintain health, well-being and autonomy among seniors. 4. Ensure access to services within proximity.</t>
  </si>
  <si>
    <t>Un meilleur accès à l'information et à l'éducation sur la santé en anglais, diminution de l'isolement des personnes aînées, favorise la santé et le bien-être des personnes aînées et les valorise en tant qu'individus, favorise l'autonomie.
Greater access to health information &amp; education in English, Decreases isolation among seniors, Promotes health and well-being for seniors, and values them as individuals, Promotes autonomy.</t>
  </si>
  <si>
    <t>Ces initiatives nous ont permis d'être plus proactifs et d'atteindre notre population la plus vulnérable. Il y a une grande volonté des partenaires de collaborer, l’équipe d'employés est engagée et dévouée, il y a un soutien continu du CHSSN, nouveau financement provincial des centres de bien-être. Fournit des ressources pour soutenir la prévention et la sensibilisation à la santé pour les personnes âgées en anglais.
These initiatives have allowed us to be more pro-active and reach out to our most vunerable population.
Strengths: Overwhelming willingness from partners to collaborate, committed and dedicated team of employees, on-going support from the CHSSN, new provincial funding foe wellness centres. Provides resources to support health prevention and awareness for seniors in English.</t>
  </si>
  <si>
    <t>Limites : trouver des bénévoles pour soutenir les programmes en cas de besoin. 
Engager et mobiliser les personnes aînées peut être difficile, essayer de trouver des activités qui plaisent à tout le monde... Par exemple : une clientèle à la fois masculine et féminine.
Limitations: finding volunteers to support programs when needed. Engaging and mobilizing seniors can be hard, trying to find activities that pleases everyone...example: both a male and female clientele.</t>
  </si>
  <si>
    <t>Community Health Education Program (CHEP)</t>
  </si>
  <si>
    <t>Le programme CHEP vise à accroître la disponibilité de l'information sur la promotion de la santé et la prévention des maladies pour les communautés anglophones et à accroître la collaboration entre les professionnels de la santé communautaire et publique. Ce programme dynamique facilite l'apprentissage d'information en anglais sur la santé et les services sociaux aux communautés anglophones québécoises éloignées, rurales ou dispersées. La formation est donnée à distance via la vidéoconférence, des sessions  DVD et des activités de suivi.
The CHEP program seeks to increase the availability of health promotion and disease prevention information for English-speaking communities and increased collaboration between community and public health professionals. This dynamic program facilitates distance community learning of health and social services information in English to remote, rural or dispersed Quebec communities via videoconferencing, DVD sessions and Follow-up activities.</t>
  </si>
  <si>
    <t>Un meilleur accès à l'information et à l'éducation en anglais.
Greater access to information and education in English.</t>
  </si>
  <si>
    <t>Accessibilité d’informations en anglais directement d'un professionnel de la santé sur diverses maladies et problèmes de santé.
Provides information in English directly from a health professional on various diseases and health conditions.</t>
  </si>
  <si>
    <t>Nos personnes ainées ont des taux d'éducation inférieurs, de sorte que le contenu peut parfois les dépasser, ce qui décourage la participation.
Our seniors have lower rates of education, so the content can be over their head at times, which discourages participation</t>
  </si>
  <si>
    <t>ITMAV for the Anglophone population of the MRC Bonaventure</t>
  </si>
  <si>
    <t>L'intervenante auprès des personnes ainées veille au bien-être des personnes ainées anglophones de la MRC de Bonaventure. L'intervenante offre des visites amicales, accompagne et oriente les personnes âgées vers les ressources appropriées visant à améliorer leur qualité de vie. La promotion du projet et de ses objectifs a été réalisée grâce à des publicités, la distribution de dépliants (Postes Canada et pharmacies), sur les médias sociaux ainsi que directement par des appels téléphoniques et des visites.
The Seniors Outreach Worker works to ensure the well-being of Anglophone seniors in the MRC of Bonaventure.  The Outreach Worker offers friendly visits, accompanies, and refers seniors to appropriate resources aimed at improving their quality of life. Promotion of the project and the objective was promoted through advertisements, pamphlets (Canada Post and pharmacies)  social media, telephone calls and visits.</t>
  </si>
  <si>
    <t>Personnes ainées anglophones isolés et vulnérables résidant dans la MRC Bonaventure.
Isolated, vulnerable Anglophone seniors residing in MRC Bonaventure.</t>
  </si>
  <si>
    <t>Un programme d'intervenants de proximité pour rejoindre les personnes ainées d'expression anglaise, les proches aidants et les ressources communautaires a été mis en place dans la MRC de Bonaventure. Le nombre d'anglophones vivant seuls et le manque de connaissance de l’information et des ressources en santé disponibles en anglais.
An outreach worker program to reach English-speaking seniors, caregivers and community resources is established in the MRC of Bonaventure. The number of anglophones living alone and the lack of knowledge to health information and resources available in English.</t>
  </si>
  <si>
    <t>Identifier les personnes aînées isolées pour leur offrir les services et les ressources disponibles afin de rester plus longtemps dans leur domicile.
Recruit isolated seniors to provide them with the services and resources available to stay in their home longer.</t>
  </si>
  <si>
    <t>CASA - Committee for Anglophone Social Action</t>
  </si>
  <si>
    <t>CISSS de la Gaspesie, APPUI, Centre de justice de proximité, Equi-justice, Entre-tiens chaleurs, Centre acclaime, Family Ties, CLSC's - Paspebiac  &amp; Caplan - home care and social workers, CAB Port Daniel Gascons, CAB Paspebiac St Simeon, CAB Maria</t>
  </si>
  <si>
    <t>Grâce à l'initiative, les visites à domicile ont donné confiance à la personne âgée et à la coordonnatrice et ont fourni l'information et les ressources requises par chaque personne âgée. Cette initiative est un succès grâce à la collaboration des partenaires.
Through the initiative the home visits provided trust with the senior and the coordinator; provided information and resources required by each individual senior; this initiative is a success with the collaboration of the partners</t>
  </si>
  <si>
    <t xml:space="preserve">Les limitations financières ont limité le nombre possible de visites aux personnes âgées. Par exemple, on était incapable d'emmener une personne âgée pour le déjeuner (cela est très important car la plupart des aînés sont à faible revenu et isolés).
Limitations limited of number of visitations to seniors; financial ie: unable to take a senior out for lunch (this is very important as most are low income and isolated)
</t>
  </si>
  <si>
    <t>Fay Gallon</t>
  </si>
  <si>
    <t>CASA</t>
  </si>
  <si>
    <t>fay@casa-gaspe.com</t>
  </si>
  <si>
    <t xml:space="preserve"> Les travailleuses de milieu pour aînés sont disponibles pour écouter, aider et faire le référencement. </t>
  </si>
  <si>
    <t>On aimerait favoriser l'autonomie et l’intégration sociale des personnes qui vivent des situations d’exclusion, de pauvreté, de fragilité ou d’isolement social.</t>
  </si>
  <si>
    <t>Il y avait un manque de services sociaux dans le quartier St-François, c'est pourqoi le Centre Communautaire Petit Espoir a été créé pour offrir des services variés aux citoyens de Laval en général et plus particulièrement aux citoyens de Saint-François.</t>
  </si>
  <si>
    <t xml:space="preserve">Soutenir toute personne vulnérable et la diriger vers les ressources appropriées au besoin. </t>
  </si>
  <si>
    <t>Canada,
Québec,
Laval et Capitale-Nationale,
Laval (Saint-François) et Québec</t>
  </si>
  <si>
    <t>Centre Communautaire Petit Espoir</t>
  </si>
  <si>
    <t>Ministère de l'Immigration, de la Francisation et de l'Intégration, Centre de services scolaire de Laval,  Ministère de la santé-Sécrétariat aux aînés.</t>
  </si>
  <si>
    <t xml:space="preserve">Les personnes aînées peuvent rencontrer les travailleuses de milieu qui sont à l’écoute et prêtes à aider. Les résultats positifs sont: le développement de l'autonomie et de la confiance à soi, l'amélioration de la qualité de vie des aînés, connaissance des ressources autour d'eux et beacoup plus. </t>
  </si>
  <si>
    <t xml:space="preserve">Dévouement des employés du centre et son entraînement constant.
Création de lien de confiance entre les aînées et les travailleuses de milieu pour mieux cibler les besoins des aînées.
Donner aux aînés le pouvoir d'agir et la connaissance de ressources. </t>
  </si>
  <si>
    <t>Maryna Horbunenko</t>
  </si>
  <si>
    <t>Centre communautaire Petit Espoir</t>
  </si>
  <si>
    <t>maryna.petitespoir@videotron.ca</t>
  </si>
  <si>
    <t>La mission du centre est de favoriser l'amélioration de la qualité de vie à travers l’augmentation des compétences individuelles et collectives des personnes démunies, isolées, et vulnérables. 
Pour atteindre nos cibles, nous offrons plusieurs cours (informatique et IPAD, langues, gymnastique douce pour aînés), ateliers (recherche d’emploi, couture), conférences, activités éducatives et communautaires.</t>
  </si>
  <si>
    <t>On aimerait briser l’isolement des personnes âgées, favoriser l’intégration des nouveaux arrivants et réfugiés dans le besoin, leur offrir un lieu de socialisation, d'appartenance et d'entraide à travers des programmes de rapprochement intergénérationnel et interculturel.</t>
  </si>
  <si>
    <t>Promouvoir l’entraide, l’engagement social et la prise en charge comme moyens d’amélioration de la qualité de vie de la collectivité. Permettre aux personnes de briser l’isolement, de partager leurs expériences afin de devenir plus solidaires dans leur démarche de transformation personnelle et sociale. Soutenir la mobilisation des communautés autour du développement de leurs compétences, tout en favorisant l’innovation sociale et le transfert des connaissances.</t>
  </si>
  <si>
    <t>Canada,
Québec,
Laval et Capitale-Nationale,
Laval (Saint-Françcois) et Québec</t>
  </si>
  <si>
    <t>Les personnes aînées participent activement aux activités du centre et ce qui a pour résultat de briser l'isolement, d'apprendre et d'améliorer sa qualité de vie.</t>
  </si>
  <si>
    <t xml:space="preserve">Dévouement des employés du centre et son entraînement constant.
La variété de cours qui change de temps en temps pour mieux cibler les besoins des participants.
Le professionnalisme des professeurs et animateurs qui animent les cours et les conférences. </t>
  </si>
  <si>
    <t>Club billard</t>
  </si>
  <si>
    <t>Activité de billard une fois/semaine en alternance, car il y a deux groupes de trois hommes. Le premier réunit des hommes présentant des limitations physiques et le second des limitations cognitives.</t>
  </si>
  <si>
    <t>Hommes âgés des 60 ans et plus. Critères de maladies dégénératives physiques (Parkinson) et cognitives</t>
  </si>
  <si>
    <t>L'isolement des hommes présentant des atteintes physiques ou cognitives, le manque d'activités en général chez cette clientèle. Le besoin de collégialité.</t>
  </si>
  <si>
    <t>1) Réunir un groupe d'hommes partageant un intérêt commun. 2) Favoriser la socialisation. 3) Fournir un espace de plaisir dans la collégialité. 4) Permettre une stimulation physique et cognitive par une activité ludique.</t>
  </si>
  <si>
    <t>Canada,
Québec,
Les Laurentides,
MRC Les Pays-d'en-Haut,
Sainte-Adèle</t>
  </si>
  <si>
    <t>Entraide bénévole des Pays-d'en-haut</t>
  </si>
  <si>
    <t>La municipalité de Sainte Adèle en nous prêtant le local, le CISSS qui nous réfère des bénéficiaires</t>
  </si>
  <si>
    <t xml:space="preserve">Les bénéficiaires sont heureux de cette activité pour l'activité en soi, mais aussi pour l'espace que cela représente dans leur vie. Ils y trouvent du plaisir entre hommes. </t>
  </si>
  <si>
    <t>Nous avons un travailleur de milieu qui assiste à l'activité supporté par un bénévole. L'aide obtenue par la municipalité en terme de local. La demande qui est de plus en plus grande.</t>
  </si>
  <si>
    <t>Les difficultés sont de l'ordre ressources humaines pour assurer la viabilité de l'activité. Le manque de disponibilité du bénévole et du travailleur de milieu. Nous devons avoir une liste d'attente.</t>
  </si>
  <si>
    <t>Andrée Nadeau</t>
  </si>
  <si>
    <t>Entraide bénévoles des-Pays-d'en-Haut</t>
  </si>
  <si>
    <t>itmavebpdh2020@entraidebenevolepdh@.com</t>
  </si>
  <si>
    <t>Connaissance des services
Services de proximité</t>
  </si>
  <si>
    <t>Programme des Éclaireurs</t>
  </si>
  <si>
    <t xml:space="preserve">Prévoyance envers les aînés des Laurentides a développé une brève formation qui s’adresse aux gens qui sont en contact dans leur milieu de vie ou de travail avec des aînés.  Ces Éclaireurs sont sensibilisés par cette formation, à reconnaître les signes de vulnérabilité et ainsi à repérer plus facilement les aînés en perte d’autonomie ou à risque d’abus et, avec leur consentement, à les référer à Prévoyance. Suite à la pandémie de COVID-19, le programme a été adapté pour nous permettre de poursuivre le déploiement malgré les consignes sanitaires. Nous avons développé une formation en ligne disponible pour tous sur notre site internet et adapté notre formation pour la déployer en vidéoconférence. Ces nouvelles plateformes nous permettent de former des Éclaireurs tout en respectant les consignes sanitaires. </t>
  </si>
  <si>
    <t xml:space="preserve">Les employés de commerces (salons de coiffure, pharmacies, épiceries, etc...), d'institutions financières (conseillers financiers, caissiers, etc...), des municipalités (inspecteurs, employés des travaux publics, réceptionnistes, etc...), policiers et pompiers dans le cadre de leurs visites de prévention. </t>
  </si>
  <si>
    <t xml:space="preserve">La méconnaissance des services disponibles dans la communauté permettant aux aînés une meilleure qualité de vie et un maintien à domicile le plus longtemps possible. </t>
  </si>
  <si>
    <t xml:space="preserve">Disposer d’Éclaireurs qui sont en première ligne pour repérer les aînés vulnérables. Permettre une implication et une mobilisation des personnes présentes dans la communauté pour être « les yeux et les oreilles » de Prévoyance. Sensibiliser ces Éclaireurs par leur formation à reconnaître les indices de vulnérabilité et ainsi repérer plus facilement les aînés en perte d’autonomie ou à risque d’abus et, avec leur consentement, les référer à Prévoyance. Permettre à nos bénévoles (Sentinelles) de prendre le relai auprès de l’aîné référé pour lui apporter soutien et assistance. </t>
  </si>
  <si>
    <t>Canada,
Québec,
Les Laurentides,
MRC des Laurentides 
MRC d'Argenteuil 
MRC des Pays-d'en-Haut 
MRC d'Antoine-Labelle</t>
  </si>
  <si>
    <t>Prévoyance envers les aînés des Laurentides</t>
  </si>
  <si>
    <t>Les commerces et institutions qui libèrent leurs employés pour leur permettre d'assister à la formation. 
Les citoyens qui assistent aux formations ou qui la suivent sur le site internet de Prévoyance envers les aînés des Laurentides</t>
  </si>
  <si>
    <t xml:space="preserve">Plusieurs aînés ne connaissant pas les services disponibles pour eux nous ont été référés par des Éclaireurs. Le programme des Éclaireurs nous a donc permis d'informer ces aînés sur les services leur permettant de demeurer à domicile, dont les services du soutien à domicile du CISSS des Laurentides. Ces aînés ont également pu bénéficier de soutien et d'accompagnement dans leurs démarches dans l'attente de la prise en charge par le CISSS des Laurentides. </t>
  </si>
  <si>
    <t>Grâce à ce programme innovateur que nous avons développé, 1350 Éclaireurs sont actuellement déployés dans la communauté. Ces Éclaireurs constituent un important filet de sécurité sociale. Ces Éclaireurs sont non seulement sensibilisés à observer les signes de vulnérabilité dans le cadre de leur travail, mais aussi dans leur quotidien lorsqu’ils sont en contact avec un aîné de leur famille ou de leur voisinage.
La disponibilité de notre formation en ligne permet de limiter les risques du présentiel, offre la possibilité de suivre la formation au moment désiré et rend accessible notre programme à un plus grand nombre de personnes.</t>
  </si>
  <si>
    <t>Gilbert Lafrenière</t>
  </si>
  <si>
    <t>direction@prevoyanceaines.org</t>
  </si>
  <si>
    <t>Participation sociale et loisirs
Soutien à domicile</t>
  </si>
  <si>
    <t>Voisins Solidaires</t>
  </si>
  <si>
    <t xml:space="preserve">Le programme Voisins Solidaires est une initiative sociale qui vise à créer des quartiers plus connectés et inclusifs pour les citoyennes et citoyens de tous les âges. Plus précisément, ce programme vise à renforcer la solidarité entre les voisins en leur offrant plus d'occasions de se rencontrer, d'interagir et de jouer un rôle actif dans leur quartier. Le programme Voisins Solidaires se déploie simultanément à deux niveaux : Au niveau local : les municipalités qui entreprennent une initiative Voisins Solidaires sont invitées à former un comité de pilotage de quartier composé de divers acteurs (par exemple, des décideurs, des intervenants, des résidents de tous les âges) et à élaborer un plan d'action pour guider le développement de leur travail. Le comité est alors encouragé à réaliser des projets communautaires qui aideront : 1) à changer les comportements et à promouvoir une vision positive des interactions de quartier et des liens intergénérationnels ; et 2) à améliorer les environnements sociaux et bâtis afin d'offrir plus d'occasions aux citoyennes et citoyens de tous les âges de se rencontrer et d'interagir dans leur quartier. Ces projets peuvent prendre diverses formes, en fonction des besoins et contextes locaux. 
Au niveau provincial : Espace MUNI accompagne les municipalités dans la mise en œuvre de leur démarche Voisins Solidaires en leur fournissant de l’information, des outils, des formations et de l’accompagnement. Espace MUNI fait également la promotion du programme au niveau provincial afin d’accroître sa visibilité et inciter les municipalités à y adhérer. </t>
  </si>
  <si>
    <t>Ce programme cible tous les groupes d'âge, mais cherche plus spécifiquement à répondre aux besoins des personnes âgées et à créer de meilleurs quartiers dans lesquels vieillir.</t>
  </si>
  <si>
    <t>Voisins solidaires est une approche qui invite les citoyennes et citoyens à développer les solidarités de voisinage dans leur milieu. Elle vise à renforcer la cordialité et les petits services entre voisins ainsi qu'à installer un esprit de communauté dans les voisinages. L'approche s'appuie sur un mouvement né en France, inspirée de l'idée d'un élu municipal pour mettre fin à l'anonymat dans les voisinages. En 2006, le Réseau québécois de Villes et Villages en santé (RQVVS) découvre cette initiative et y voit un regard nouveau sur le vivre-ensemble. Il décide donc d'emboîter le pas et de lancer la Fête des voisins au Québec. En 2012, considérant le succès et l’intérêt soulevé par la Fête des voisins, le RQVVS décide de réaliser un projet pilote, Voisins solidaires, afin d'expérimenter cette approche plus globale et suggérant une panoplie d'actions influençant le bon voisinage. Le projet a été repris par Espace MUNI lors de la fusion avec le RQVVS en 2019.</t>
  </si>
  <si>
    <t>Offrir aux municipalités, aux organisations locales et aux citoyennes et citoyens une approche innovante pour renforcer les liens sociaux. Développer la cordialité et l'entraide entre les générations. Contribuer au « vieillir chez soi » et au vieillissement actif. Contribuer à la santé globale et à la qualité de vie des individus et des communautés. Mise en place : Définir et approcher des partenaires clés, ainsi que des citoyens connecteurs, sonder les acteurs du milieu, comment la démarche est-elle perçue par le milieu, à quels besoins Voisins Solidaires pourrait-il répondre? Constituer une équipe locale ou designer un comité existant, adhérer officiellement à la démarche (positionnement de la municipalité et du milieu), communiquer sur la démarche, allouer un budget pour la mise en oeuvre des initiatives.</t>
  </si>
  <si>
    <t>Espace MUNI</t>
  </si>
  <si>
    <t>Tout organisme du milieu peut participer au projet, la participation citoyenne est au coeur de la démarche</t>
  </si>
  <si>
    <t>Les initiatives Voisins Solidaires :
• Ont un impact sur le sentiment d'appartenance des citoyennes et citoyens à leur communauté, leur sentiment de sécurité et leur intérêt à interagir avec leurs voisins de tous les âges.
• Permettent aux citoyennes et aux citoyens de jouer un rôle plus actif dans leur communauté et les encouragent à entreprendre des projets collectifs.
• Permettent aux citoyennes et aux citoyens de construire et d'accéder facilement à un réseau de soutien informel.
• Aident à améliorer la qualité de vie des personnes âgées,( mais aussi des familles, des enfants, des nouveaux arrivants, des groupes vulnérables).
• Réunissent les acteurs locaux autour d'un projet commun et aident à briser les silos.</t>
  </si>
  <si>
    <t>Sara Vassigh</t>
  </si>
  <si>
    <t>svassigh@espacemuni.org</t>
  </si>
  <si>
    <t>Et si on se racontait ?</t>
  </si>
  <si>
    <t xml:space="preserve">Rédaction d’un livre numérique à partir d’échanges téléphoniques </t>
  </si>
  <si>
    <t>Jumelage entre une personne aînée et un jeune (dans notre première cohorte, les aînés étaient âgés de 65 ans + etles  jeunes de 17 ans+)</t>
  </si>
  <si>
    <t>Briser l'isolement social durant la pandémie.</t>
  </si>
  <si>
    <t>Développer des liens avec une personne d’une génération différente. Mettre à profit ses capacités orales et écrites. Faire preuve de créativité littéraire et visuelle lors de la publication du livre.</t>
  </si>
  <si>
    <t>Canada,
Québec,
Capitale-Nationale et Montréal et Outaouais et Centre-du-Québec et Montérégie,
Québec et Montréal et Gatineau et MRC L'Érable et MRC Vaudreuil-Soulanges,
Québec et Montréal et Gatineau et Plessisville et Saint-Lazare</t>
  </si>
  <si>
    <t>Contact Aînés</t>
  </si>
  <si>
    <t>Étudiants de différents Cegep
Participation citoyenne d'aînés issus de la communauté</t>
  </si>
  <si>
    <t xml:space="preserve">• Rapprochement des générations
• Liens intergénérationnels
• Valorisation des capacités, des forces de chacun des participants
• Transmission intergénérationnelle </t>
  </si>
  <si>
    <t>C'est un projet qui s'adapte à tous les modes soit en virtuel ou en présentiel. En virtuel : à partir d'un téléphone et qui peut se transformer en numérique via un cellulaire, un ordinateur ou une tablette (les gens peuvent se connecter via une plateforme numérique et discuter par écrans interposés).
Nous n'avons pas développer le présentiel mais c'est réaliste de le faire aussi !</t>
  </si>
  <si>
    <t>Guéchi Nathalie</t>
  </si>
  <si>
    <t>dg@contact-aines.com</t>
  </si>
  <si>
    <t>Soutien à domicile
Connaissance des services</t>
  </si>
  <si>
    <t>Programme des initiatives de travail de milieu auprès des aînés en situation de vulnérabilité (ITMAV).</t>
  </si>
  <si>
    <t xml:space="preserve">Le travailleur de milieu (TM) agit comme un « pont » ou intervenant pivot entre les personnes aînées et les ressources pertinentes du milieu. Son rôle doit s’adapter aux particularités des milieux et à la singularité des situations tout en s’assurant de respecter la volonté et le rythme de la personne aînée. Nous devons aller chercher les personnes en situation de vulnérabilité non connues du réseau de la santé et des services sociaux. </t>
  </si>
  <si>
    <t xml:space="preserve">Le seul critère pour être éligible aux divers services qui sont offerts gratuitement est le suivant: Être une personne de 50 ans et plus tout simplement. Les divers services sont offert partout sur l'ensemble du territoire de la MRC de La Matapédia. </t>
  </si>
  <si>
    <t>Le programme ITMAV permet la mise en place ou le maintien de travailleurs repérant les personnes aînées en situation de vulnérabilité ou à risque de fragilisation, en vue de favoriser une connexion ou une reconnexion vers les ressources pertinentes de leur communauté dans un contexte d’accompagnement, tout en laissant ou en redonnant à la personne aînée le pouvoir de faire des choix (empowerment) favorisant son mieux-être. Les ITMAV contribuent donc à briser l’isolement des personnes aînées, ainsi qu’à favoriser leur autonomie et leur maintien dans leur communauté.
Les effets souhaités pour les personnes aînées sont les suivants : permettre de diminuer les facteurs de vulnérabilité causés par l’isolement, contribuer au maintien des personnes aînées dans leur communauté et, contribuer à améliorer ou à maintenir la qualité de vie des personnes aînées.</t>
  </si>
  <si>
    <t>Canada,
Québec,
Bas-Saint-Laurent,
MRC de La Matapédia</t>
  </si>
  <si>
    <t>La maison des familles de La Matapédia</t>
  </si>
  <si>
    <t xml:space="preserve">Je suis en collaboration avec l'ensemble des commerçants, des entreprises, des organismes communautaires et du réseau de la santé de ma MRC. J'ai actuellement 56 partenaires actifs qui jouent le rôle de sentinelle pour m’appuyer dans mon travail de repérage. </t>
  </si>
  <si>
    <t>Les appels téléphoniques pour vérification des besoins et soutien social.
Les interventions effectuées sans référencement.
Les patrouilles de repérage dans les diverses municipalités (15).
Les références vers les divers organismes du milieu.</t>
  </si>
  <si>
    <t>Even-Yan Caron</t>
  </si>
  <si>
    <t>soutiensocial.mdf@gmail.com</t>
  </si>
  <si>
    <t>Projet-pilote en gériatrie sociale.</t>
  </si>
  <si>
    <t>Le modèle de gériatrie sociale s’appuie sur une alliance avec des structures existantes qui sont déjà en contact constant avec les aînés en perte d’autonomie. Des alliances avec d’autres acteurs, comme les organismes communautaires et les coopératives de santé, viennent compléter le tableau sans oublier les ressources institutionnelles. 
L'équipe de gériatrie sociale de départ devait être composée de deux navigatrices et d'une infirmière. Elle a plutôt été composée de deux navigatrices et d'une kinésiologue. Puis, suite au départ d'une navigatrice, il a été proposé à l'ITMAV de se joindre à l'équipe. L'équipe actuelle est donc composée de l'ITMAV, la navigatrice et la kinésiologue.
En plus des objectifs de l'approche en gériatrie sociale, plusieurs initiatives ont vu le jour dans le cadre du projet-pilote pour répondre à des problématiques rencontrées. Les voici:
- l'accompagnement et le transport vers un rendez-vous médical;
- le prêt gratuit d'équipements (sièges de toilette, déambulateur, fauteuil roulant, etc.);
- une alliance avec le groupe CAMBI (paramédecine).</t>
  </si>
  <si>
    <t>Pour la clientèle de 65 ans et plus, mais plus spécifiquement pour les personnes aînées isolées ou vulnérables.</t>
  </si>
  <si>
    <t>Logis-Aide des Basques a été choisie pour être l'hôte du projet-pilote en gériatrie sociale puisqu'elle est une entreprise d'économie sociale en aide à domicile (EÉSAD) desservant principalement une clientèle aînée ayant besoin d'aide à domicile. De plus, la configuration démographique de la MRC des Basques et le tissu socialement serré s'avèrent des éléments permettant à la gériatrie sociale de s'implanter facilement et d'avoir un impact significatif auprès de nombreux aînés.</t>
  </si>
  <si>
    <t>La gériatrie sociale vise à établir un trait d’union entre les services communautaires et le réseau de la santé en agissant à même le milieu de vie des aînés et en prenant en compte les conditions de vie réelles des aînés. En agissant en amont, l’objectif est d’améliorer la qualité de vie des aînés sans avoir recours à la lourdeur des services institutionnels. Enfin, l’approche préconise le respect des droits et des choix personnels des aînés en ce qui concerne leur santé.</t>
  </si>
  <si>
    <t>Canada,
Québec,
Bas-Saint-Laurent,
MRC Les Basques</t>
  </si>
  <si>
    <t>Logis-Aide des Basques</t>
  </si>
  <si>
    <t>La Fondation AGES, Le CISSS du Bas-Saint-Laurent, Le Centre d'action bénévole des Basques, Le Centre d'aide aux proches aidants des Basques, La Corporation d'hébergement de Saint-Éloi (programme ITMAV), La Société Alzheimer du Bas-Saint-Laurent.</t>
  </si>
  <si>
    <t xml:space="preserve">Réalisations de la gériatrie sociale 2020-2021: les navigatrices ont contacté tous les clients de Logis-Aide de 70 ans et plus pour s’assurer de leur bien-être autant physique que psychologique, rencontres de communauté de pratiques aux deux semaines avec la Fondation AGES, rencontres de co-construction et de co-production, rencontres mensuelles de comité de coordination avec l’équipe du CISSS. Conception d’une carte sociale. Évaluation des besoins des clients, référencement : réseau public ou communautaire, évaluation des services à domicile de Logis-Aide pour les clients de 65 ans et plus. Création du Comité AINÉ.ES. Formations sentinelles aux préposés(es) à domicile de Logis-Aide et aux organismes partenaires. Présence des navigatrices et de la kinésiologue sur divers comités : MADA, l’Alliance pour la solidarité et l'inclusion sociale, comité «Tricoté serré», Concert’actions vers l’autonomie, et divers comités de travail. Arrivée d’une Kinésiologue embauchée par le CISSS en novembre 2020.
</t>
  </si>
  <si>
    <t>De belles forces sont apparues grâce à l'initiative du projet-pilote en gériatrie sociale. Une équipe a été formée avec l'ITMAV pour mieux venir en aide aux aînés. De plus, une étroite collaboration est née avec les organismes du milieu, qui n'hésitent pas à référer des aînés dans le besoin à l'équipe de gériatrie sociale. D'autres collaborations sont à venir, notamment avec les clubs sociaux, les municipalités et les entreprises du territoire.</t>
  </si>
  <si>
    <t>En mars-avril 2020, il a été plus difficile de rejoindre les aînés puisque ceux-ci se trouvaient confinés à domicile et que le seul moyen de les rejoindre était par téléphone. Les aînés étaient alors plus réticents à se confier et les navigatrices étaient moins en mesure de voir leurs problématiques puisqu'elles n'avaient pas l'évaluation visuelle. Lorsque la situation sanitaire a pu le permettre, les navigatrices ont commencé à se rendre à domicile et elles ont rencontré plusieurs aînés ayant développé des problèmes de mobilité et dont l'état cognitif s'était détérioré à cause de la pandémie. L'ajout de la kinésiologue dans l'équipe en novembre a permis de mieux prendre en charge les problématiques physiques des aînés. La pandémie a aussi rendu le recrutement et la formation des sentinelles plus difficile. Le recrutement a été ralenti puisque les contacts entre personnes étaient beaucoup plus compliqués à organiser. La formation en ligne n'est pas facile pour plusieurs personnes qui n'ont pas accès ou ne sont pas à l'aise avec la technologie. La communication avec le CISSS est un défi. Il y a fréquemment changement de personnel au CISSS (gestionnaire, intervenants sociaux). De plus, il y a eu plusieurs tentatives de communication avec les médecins, mais le lien reste à établir.</t>
  </si>
  <si>
    <t>Mariane Goulet</t>
  </si>
  <si>
    <t>logis-aide@outlook.com</t>
  </si>
  <si>
    <t>Habitation
Services de proximité
Transport et mobilité active
Connaissance des services</t>
  </si>
  <si>
    <t xml:space="preserve">ITMAV program (Seniors Liaisons). </t>
  </si>
  <si>
    <t>L'initiative est de travailler avec des personnes âgées isolées qui ont peu ou pas de réseau social. En particulier les personnes âgées qui ont des barrières linguistiques ou culturelles, qui sont à faible revenu, vulnérable ou à risque d'être victimes de maltraitance ou de négligence. L'agent communautaire fourni du support lors d'intervention de crise. Il donne aussi du soutien, avec l'aide de bénévoles multilingues, pour les besoins de traduction et d'accompagnement.
The initiative is to work with isolated seniors with limited or no social networks, especially those seniors who have language or cultural barriers; for low income seniors who are vulnerable and at risk for experiencing abuse or neglect. The community worker will be responsible for providing practical support in terms of crisis intervention, translation and accompaniment with the help of multi-linguistic volunteers.</t>
  </si>
  <si>
    <t>Le travailleur communautaire travaille avec des personnes âgées isolées qui ont des réseaux sociaux limités ou inexistants, en particulier les personnes âgées qui ont des barrières linguistiques ou culturelles (minorités ethniques).
The community worker will work with isolated seniors with limited or no social networks, especially those seniors who have language or cultural barriers (ethnic minorities).</t>
  </si>
  <si>
    <t>Seniors Liaisons est un projet de sensibilisation visant à fournir un soutien pratique aux personnes âgées vulnérables et mal desservies, en particulier celles des communautés multiculturelles isolées par des barrières linguistiques et sociétales. Au départ, nous avons constaté que la communauté avait besoin d'un soutien supplémentaire et qu'elle bénéficierait de cette initiative.
Seniors Liaisons is an outreach project aimed at providing much-needed practical support to under-served, vulnerable seniors, especially those in multicultural communities isolated by language and societal barriers. We intitially found that the community was in need of extra support and would benefit from this initiative.</t>
  </si>
  <si>
    <t>L'objectif visé est d'offrir les ressources appropriées ainsi que de faire de la sensibilisation dans la communauté pour faire connaître notre organisation aux minorités ethniques. Un autre objectif visé est de recruter des bénévoles pour aider à la traduction pour les personnes ayant des barrières linguistiques.
The target objective is to offer the appropriate resources as well as doing outreach in the community to increase awareness about our organization to ethnic minorities. Another target objective is to recruit volunteers to help with translation for those with language barriers.</t>
  </si>
  <si>
    <t>West Island Citizen Advocacy</t>
  </si>
  <si>
    <t>Le projet Liaisons Aînés est financé par une subvention ITMAV du ministère de la Famille. Les organismes impliqués dans l'initiative ITMAV dans l'Ouest-de-l'Île sont le CRC et West Island Citizen Advocacy.
The Seniors Liaisons project is funded by an ITMAV grant through the Ministère de la Famille. The organizations that are involved in the ITMAV initiative in the West Island are the CRC and West Island Citizen Advocacy.</t>
  </si>
  <si>
    <t>Les résultats ont été positifs. Nous avons été en mesure de trouver des bénévoles qui parlent la même langue que les protégés et qui peuvent répondre à diverses demandes telles que l'accompagnement, la traduction, l'aide avec les documents, etc. Le programme ITMAV est important car il donne aux protégés un sentiment d'espoir et celui de n’être pas laissés seuls.
The results have been positive. We were able find volunteers who speak the same language as the protege's and can help with various requests such as accompaniment, translation, document help, and more. The ITMAV program is important because it gives the protege's a sense of hope and knowing that they arent left alone.</t>
  </si>
  <si>
    <t>L'un des points forts de cette initiative est que nous aidons les individus ou les familles à franchir la barrière de la langue et offrons un soutien par le biais des travailleurs communautaires ainsi que des bénévoles.
One of the major strengths of this initiative is that we help individuals or families break through their language barrier and offer support through the community workers as well as the volunteers.</t>
  </si>
  <si>
    <t>L'une des principales limites de cette initiative a été de faire de la sensibilisation pendant la pandémie de covid-19. Il est important que les travailleurs communautaires ITMAV soient présents dans la communauté et rejoignent les aînés diversifiés et isolés. Cela est réalisé en travaillant en collaboration avec les comités locaux, les institutions et les organismes communautaires qui offrent des services aux aînés, particulièrement ceux de la communauté culturelle. Néanmoins, comme tout a été arrêté pendant la pandémie, cela n’a pas été possible.
One of the major limitations of this initiative was doing outreach during the covid-19 pandemic. It is important for ITMAV community workers to be present in the community and reach out to diverse and isolated seniors by working in collaboration with local committees, institutions and community organizations who offer services to seniors, especially those in the cultural community which we have not been able to do during the pandemic.</t>
  </si>
  <si>
    <t>Gaby Cave</t>
  </si>
  <si>
    <t xml:space="preserve">West Island Citizen Advocacy </t>
  </si>
  <si>
    <t>gcave@pcbo-wica.com</t>
  </si>
  <si>
    <t>Services de proximité
Participation sociale et loisirs
Connaissance des services</t>
  </si>
  <si>
    <t>Senior Wellness Centre</t>
  </si>
  <si>
    <t>Le MEPEC Senior Wellness Centre est un programme géré par la communauté qui vise à maintenir et à améliorer la santé et le bien-être des aînés anglophones, à améliorer l'accès et la connaissance des services de santé et services sociaux, et à réduire l'isolement social.
The MEPEC Senior Wellness Centre are a community-run program that aims to maintain and improve the health and well-being of English-speaking seniors, to improve access to and knowledge of health and social services, and to decrease social isolation through purposeful and informed programming.</t>
  </si>
  <si>
    <t>Personnes ainées anglophones de 50 ans et plus.
English-speaking seniors, aged 50 and over.</t>
  </si>
  <si>
    <t>Selon le recensement canadien de 2016, 30 % de la population de la Montérégie est composée d'aînés anglophones. Leur manque de maîtrise de la langue française crée un obstacle à l'accès aux services de santé et aux services sociaux. Aussi, selon le sondage CHSSN-CROP de 2015, seulement 37,4 % des aînés ont reçu de l'information sur la santé en anglais au cours des deux dernières années et ne connaissent pas l'éventail des services qui leur sont offerts. Environ 25 % des aînés anglophones vivent avec un revenu annuel de 20 000 $ ou moins. Le faible revenu et la pauvreté sont liés à un moins bon état de santé et constituent une préoccupation pour les aînés anglophones. La pandémie de COVID-19 a accru le stress, l'anxiété et l'isolement pour les personnes âgées. Afin de répondre à ces préoccupations, MEPEC a ouvert un centre de bien-être pour personnes âgées et souhaite adapter sa programmation et son soutien en conséquence.
According to the 2016 Canadian census, 30 % of the population of Montérégie is English-speaking seniors. Their lack of proficiency in the French language creates a barrier to accessing health and social services. Also, according the 2015 CHSSN-CROP survey, only 37.4% of seniors received health information in English over the past two years and are unaware of the range of services available to them. Approximately 25% of English-speaking seniors are living on an annual income of 20k or less. Low income and poverty are linked to poorer health status and poses a concern for English speaking seniors. The COVID-19 pandemic has increased additional stress, anxiety and isolation for seniors. In order to address those concerns, MEPEC is now operating a Senior Wellness Centre for our senior population and is adapting its programming and support.</t>
  </si>
  <si>
    <t>Briser l'isolement social des aînés anglophones. Accroître l'accès à l'information en anglais. Accroître l'autonomie et le bien-être en proposant des activités d'éducation et de promotion de la santé.
To break-down social isolation for English-speaking seniors. To increase access to information in English. To increase autonomy and well-being by providing health education and promotion activities.</t>
  </si>
  <si>
    <t>Canada,
Québec,
Montérégie</t>
  </si>
  <si>
    <t>Community Health and Social Services (CHSSN)</t>
  </si>
  <si>
    <t>CISSSME, Richelieu Valley Community Learning Centre, Cummings Centre, Maison Internationale de la Rive-Sud, Royal Canadian Legion of Otterburn Park, Atwater Library, Seniors Action Québec</t>
  </si>
  <si>
    <t>Le groupe de marche est très populaire auprès de nos aînés. Cette activité contribue grandement au maintien d'un mode de vie actif et à la socialisation.
Les ateliers virtuels fournissent des informations sur les maladies, la nutrition, la santé en général, etc. L'avantage des ateliers virtuels, c'est que les gens n'ont pas à se déplacer ou à faire des recherches pour obtenir l'information.
Notre table de discussion pour les aînés offre aux aînés l'occasion de s'exprimer et d'être entendus par les intervenants sur des questions qui touchent leur vie.
The Walking Group activity is very popular among our seniors. This activity contributes greatly to maintaining an active lifestyle and socializing.
Virtual workshops provide information on diseases, nutrition, general health, etc. The advantage of virtual workshops is that people do not have to travel or research to get the information.
Our Seniors' Discussion Table provides an opportunity for seniors to speak and be heard by stakeholders on issues that affect their lives.</t>
  </si>
  <si>
    <t>Karoll-Ann Carrier</t>
  </si>
  <si>
    <t>Montérégie East Partnership for the English-speaking Community</t>
  </si>
  <si>
    <t>exdir@mepec-pemca.org</t>
  </si>
  <si>
    <t>Guide d'information pour les aînés de la MRC des Maskoutains et bulletin la MRC amie des aînés</t>
  </si>
  <si>
    <t>Le Guide d'information pour les aînés répertorie les organismes régionaux qui donnent des services aux aînés. Il est mis à jour aux deux ans. Le bulletin, La MRC amie des aînés est publié 3 fois par année.</t>
  </si>
  <si>
    <t>Guide et Bulletin: tous les citoyens, les intervenants, aidants naturels, les organismes et les instances, etc.</t>
  </si>
  <si>
    <t xml:space="preserve">Pour le Guide, la première difficulté a été de rassembler toute l'information. Par la suite c'est de le tenir à jour. </t>
  </si>
  <si>
    <t>L'objectif est d'informer et de faire connaître les services disponibles.</t>
  </si>
  <si>
    <t>Canada,
Québec,
Montérégie,
MRC Les Maskoutains</t>
  </si>
  <si>
    <t>La MRC des Maskoutains et les partenaires</t>
  </si>
  <si>
    <t xml:space="preserve">Le Guide d'information et le bulletin sont très appréciés dans le milieu autant par les intervenants, proches aidants que par les citoyens. </t>
  </si>
  <si>
    <t>Elyse Simard</t>
  </si>
  <si>
    <t>MRC des Maskoutains</t>
  </si>
  <si>
    <t>esimard@mrcmaskoutains.qc.ca</t>
  </si>
  <si>
    <t>Projet IMAGES</t>
  </si>
  <si>
    <t xml:space="preserve">Le Projet IMAGES, même en contexte de pandémie, offre du soutien aux aînés. Ses actions sont modulées en fonction de leurs besoins tout en respectant les consignes de distanciation physique. Pour ce faire, l'organisme a mis en place un soutien téléphonique, un soutien aux besoins alimentaires, en collaboration avec des partenaires, ainsi qu’une présence ciblée dans le contexte de besoins urgents. Ce projet se fait en partenariat avec CIJM (Centre d'intervention jeunesse Maskoutains) </t>
  </si>
  <si>
    <t xml:space="preserve">Les aînés. Avoir une intervenante de milieu qui établit des liens significatifs auprès des aînés vulnérables. </t>
  </si>
  <si>
    <t>Trouver et renouveler le financement. L'organisme qui s'occupe de ce projetpour la MRC devait accepter de le prendre à sa charge. La MRC supporte financièrement ce projet avec une subvention de la sécurité publique.</t>
  </si>
  <si>
    <t>Briser l'isolement et offrir une présence significative et un soutien aux aînés. Aider et écouter les personnes directement dans leurs milieux d’appartenance. Prévenir et réduire les risques de maltraitance, d’errance et d’instabilité résidentielle.</t>
  </si>
  <si>
    <t>L'entente avec le CIJM (Centre d'intervention jeunesse Maskoutain) permet d'avoir une intervenante de milieu dédié eaux aînés. La MRC s'occupe du financement.</t>
  </si>
  <si>
    <t xml:space="preserve">L'intervenante de milieu aîné répond à temps plein aux demandes dans la MRC. Ces interventions sont importantes et les municipalités apprécient ce service. La collaboration avec tout le milieu est essentielle et importante dans ce projet. </t>
  </si>
  <si>
    <t>Projet RADAR</t>
  </si>
  <si>
    <t xml:space="preserve">Projet RADAR, contribue au maintien et au mieux-être des aînés dans leur milieu de vie naturel, dans un environnement optimal de santé et de sécurité en créant un filet de sécurité. Ce projet se fait en partenariat avec le Centre d'écoute Montérégie. </t>
  </si>
  <si>
    <t xml:space="preserve">Travailler en partenariat avec le milieu, mettre en place un comité clinique qui partage l'information qui permet de créer un filet de sécurité autour de la personne vulnérable. Former des citoyens RADAR qui détectent les personnes vulnérables et les réfèrent avec leur consentement à RADAR. </t>
  </si>
  <si>
    <t>Ce projet avait déjà été mis en place ailleurs. Pour l'implanter dans la MRC il fallait signer une entente de collaboration et d'intervention interorganisme auprès des aînés à risque. Il y a des partenaires signataires (MRC - Centre d'écoute Montérégie - Centre de bénévolat - CISSS-CLSC) et des partenaires collaborateurs (CIJM - SQ).</t>
  </si>
  <si>
    <t xml:space="preserve">L'implication de tous pour le mieux-être de la collectivité et de ceux qui nous entourent. Travailler en concertation afin d'établir un filet de sécurité auprès des aînés vulnérables. </t>
  </si>
  <si>
    <t>Le Centre d'écoute Montérégie, la MRC, le Centre de bénévolat de St-Hyacinthe, CISSS-CLSC, le CIJM (dans le cadre d'IMAGES) et la Sureté du Québec. Les municipalités et les citoyens sont aussi des partenaires importants dans ce projet.</t>
  </si>
  <si>
    <t xml:space="preserve">Ce projet a permis d'établir une trajectoire d'intervention claire et efficace et de préciser les rôles et les modalités de collaboration. Radar et Images travaillent en complémentarité. </t>
  </si>
  <si>
    <t>Trouver les partenaires qui acceptent de s'engager à long terme. Établir la collaboration. Accepter de travailler en concertation, de partager de l'information avec le consentement des personnes impliquées et de respecter les limites de chaque organisation. Le roulement du personnel présentement au CISSS-CLSC entraîne certaines difficultés. Assurer la pérennité des projets et le financement.</t>
  </si>
  <si>
    <t>Le programme d’Accompagnement-citoyen personnalisé d’intégration communautaire (APIC)</t>
  </si>
  <si>
    <t xml:space="preserve">Le programme d’Accompagnement-citoyen personnalisé d’intégration communautaire (APIC) est une intervention innovante qui vise à favoriser la participation sociale, la santé, le bien-être ainsi que la capacité des personnes aînées à rester «chez soi» le plus longtemps possible. Cette intervention consiste en des suivis individuels hebdomadaires d’environ trois heures pendant 6 à 12 mois entre un accompagnateur-bénévole et une personne aînée présentant des incapacités. Accompagnée par un bénévole formé et supervisé par une équipe multidisciplinaire, la personne est encouragée à mobiliser graduellement ses ressources personnelles pour surmonter les obstacles freinant la réalisation d’activités sociales et de loisirs importantes pour elle, mais difficiles à accomplir seule.  
Afin d'évaluer les effets de l'APIC en contexte réel, Pre Mélanie Levasseur mène actuellement un essai contrôlé à répartition aléatoire (ECR; Levasseur et al, 2018), et ce, en partenariat avec différents organismes communautaires du Québec. </t>
  </si>
  <si>
    <t xml:space="preserve">Initialement développé pour soutenir l’intégration communautaire de personnes adultes ayant subi un traumatisme craniocérébral (Lefebvre et al, 2013), l’APIC a ensuite été adapté à différentes populations d’aînés (Aubin et Therriault, 2018; Levasseur et al, 2016; Levert et al, 2019; Pigeon et al, 2018). Dans le projet en cours, les personnes sont âgées de 60 ans ou plus et sont restreintes dans au moins une de leurs activités quotidiennes. </t>
  </si>
  <si>
    <t>Le vieillissement démographique engendre d’importants défis pour la santé et la qualité de vie des Québécois, ainsi que l’équité et le bien-être de la société. La participation sociale est un déterminant clé d'un vieillissement actif et en santé (OMS, 2002). Bien que généralement ciblées par les organismes du milieu, il existe actuellement peu d’interventions efficaces visant à contrer les situations d’isolement et à favoriser la participation sociale des personnes aînées, surtout pour celles ayant des incapacités (Raymond et al, 2013; Raymond et al, 2015). Ainsi, des interventions efficaces doivent être implantées dans les organismes du milieu pour favoriser la participation sociale des personnes aînées, et ce, en privilégiant un accompagnement personnalisé, reconnaissant chaque personne à part entière dans son contexte social spécifique (IRSC, 2011). Bien que prometteur en contexte de recherche (Lefebvre et al, 2013; Levasseur et al, 2016; Pigeon et al, 2018; Aubin et Therriault, 2018), l’APIC nécessite d’être davantage étudié en contexte réel, c’est-à-dire, mis en œuvre par des organismes du milieu.</t>
  </si>
  <si>
    <t xml:space="preserve">L’APIC vise à favoriser la participation sociale des personnes aînées, plus précisément à :1) favoriser le maintien dans le milieu de vie, 2) maintenir ou améliorer les capacités à réaliser des activités sociales et de loisirs, 3) renforcer l’autodétermination et l’autonomie dans les besoins d'intégration communautaire et 4) compléter et prolonger les interventions des professionnels de la santé qui, le plus souvent, ne répondent que partiellement et temporairement aux besoins de participation sociale. Le projet en cours (ECR) permettra de vérifier les effets de l’APIC sur la santé, la participation sociale, la satisfaction envers la vie et l’utilisation des services de santé des personnes aînées ainsi que d’évaluer les coûts-bénéfices de cette intervention innovante. </t>
  </si>
  <si>
    <t>2013-2014 (personnes aînées en perte d'autonomie) et 2014-2015 (personnes aînées ayant un trouble mental ou des difficultés psychosociales)</t>
  </si>
  <si>
    <t>Canada,
Québec,
Estrie et Montréal et Chaudière-Appalaches,
Sherbrooke et Montréal et Lévis</t>
  </si>
  <si>
    <t xml:space="preserve">Centre de recherche sur le vieillissement du CIUSSS de l'Estrie-CHUS </t>
  </si>
  <si>
    <t xml:space="preserve">Institut de recherche en santé du Canada (IRSC), Fonds de recherche du Québec – Santé (FRQS). Trois organismes communautaires offrent actuellement le projet de recherche: 1) le Service d’aide et de référencement aîné d’Anjou; 2) Convergence action bénévole de Lévis et 3) l’Accorderie de Sherbrooke. En plus de ces organismes, de nombreux partenaires collaborent au projet : divers organismes du milieu impliqués dans la lutte contre l’isolement ainsi que les CISSS/CIUSSS de chaque territoire où se situe les organismes mentionnés précédemment. </t>
  </si>
  <si>
    <t>La principale limite est le manque de financement dédié à l’implantation de l’APIC. Le manque de soutien des certains organismes du milieu, la charge de travail importante des coordonnatrices (recruter aînés et bénévoles, former et soutenir les bénévoles), l’implication soutenue demandée aux bénévoles ont aussi été perçus comme des obstacles.</t>
  </si>
  <si>
    <t xml:space="preserve">Pre Mélanie Levasseur </t>
  </si>
  <si>
    <t xml:space="preserve">Université de Sherbrooke et Centre de recherche sur le vieillissement du CIUSSS de l'Estrie-CHUS </t>
  </si>
  <si>
    <t>Projet de volontariat intergénérationnel</t>
  </si>
  <si>
    <t>Ce projet permettait à un groupe de jeunes de 18 à 35 ans d’être sensibilisés aux différentes réalités des aînés et de mettre en place des actions et des activités intergénérationnelles afin d’assurer aux personnes aînées des conditions de vie optimales, d’améliorer leurs habitudes de vie et ainsi briser l’isolement.
Deux éditions du projet ont eu lieu. Le projet se déroulait dans la période estivale. Dans les deux premières semaines, les jeunes recevaient des formations afin d’être mieux outillés envers les aînés et ainsi développer des compétences et des habiletés utiles dans leur parcours professionnel. Entre autres, ils recevaient une formation sur l’âgisme, une formation RCR et la formation nationale en accompagnement et loisir de personnes handicapées, etc.
Les jeunes ont ensuite développé des activités dans 4 volets: loisirs (ex. marches, café-causeries, jeux, danses, etc.), technologie (ex. bingo-techno, aide pour cellulaire, ipad, appareil photo, ordinateur, etc.), alimentation (montage de paniers de denrées alimentaires remis à des aînés et des jeunes en situation précaire), culturel (ex. spectacle de contes et musique, etc.) selon leurs compétences et intérêts.</t>
  </si>
  <si>
    <t>Participants: jeunes de 18-35 ans habitant le territoire de la MRC d'Arthabaska et aînés via des résidences partenaires</t>
  </si>
  <si>
    <t>Le Carrefour jeunesse-emploi Arthabaska souhaitait  développer un projet de volontariat qui permettait à des jeunes de s'impliquer dans leur milieu et de répondre à des besoins collectifs. Nous avons rencontré divers partenaires dont la responsable de la Politique des aînés de la Ville de Victoriaville qui souhaitait inclure des activités intergénérationnelles dans ses actions. C'est ainsi que le projet a débuté! Nous avons contacté des résidences de personnes aînées, nous avons recruté des jeunes intéressés à participer et nous avons bâtit avec eux des formations et des activités à réaliser durant le projet.</t>
  </si>
  <si>
    <t>Favoriser le volontariat et l’engagement des jeunes dans des projets d’utilité collective à valeur ajoutée par les milieux. Susciter une prise de conscience et une appropriation des enjeux et des besoins de la communauté chez les jeunes. Développer un sentiment d’appartenance chez les jeunes, favoriser la cohésion sociale et leur reconnaissance. Stimuler l’engagement social et citoyen des jeunes. Créer des liens d'échanges intergénérationnels profitables pour les jeunes et les aînés.</t>
  </si>
  <si>
    <t>2016 et 2017</t>
  </si>
  <si>
    <t>Canada,
Québec,
Centre-du-Québec,
MRC D'Arthabaska,
Victoriaville</t>
  </si>
  <si>
    <t>Carrefour jeunesse-emploi Arthabaska</t>
  </si>
  <si>
    <t>Politique des aînés Ville de Victoriaville, Bibliothèque C-É-M, Formation nationale en accompagnement (ARLPHCQ), La Résidence Notre-Dame Chartwell (2016), Villa St-Georges (2016), Manoir de Bigarré (2016), Résidence Maison Fleurie (2016), Résidence du Couvent (2017), Les jardins du parc linéaire (2017).</t>
  </si>
  <si>
    <t xml:space="preserve">Une vingtaine de participants pour les 2 éditions du projet. 
 Plus d'une quarantaine d'activités diverses organisées pour les 2 éditions du projet. Commentaires de participants (jeunes): «Le projet m’a vraiment apporté beaucoup de joie et m’a démontré qui j'étais comme personne. Je suis très heureuse de m’être impliquée.» 
«C’est une occasion de contribuer à son milieu et de briser l’isolement. De plus, on s’apporte beaucoup mutuellement entre jeunes et aînés. Il faut plus de projets comme celui-ci!». «Dans mon futur emploi en ergothérapie, je vais avoir à côtoyer des personnes âgées, donc ce projet m’a permis de développer mes compétences auprès de cette clientèle.» «Mon projet entrepreneurial est d’être travailleuse autonome en montage graphiste et en photographie. Ce projet m’a accordé la chance d’élargir mon champ de compétences.» «Mon activité préférée a été les devinettes parce que je m’y suis beaucoup impliquée. Je suis une personne timide et ça m’a permis de développer ma confiance en moi». </t>
  </si>
  <si>
    <t>Développer le projet en partenariat avec le milieu.</t>
  </si>
  <si>
    <t>Catherine Faucher</t>
  </si>
  <si>
    <t>projet@cje-arthabaska.ca</t>
  </si>
  <si>
    <t>Services de proximité
Transport et mobilité active</t>
  </si>
  <si>
    <t>Aménagement d'un sentier sécuritaire avec aires de repos et de socialisation.</t>
  </si>
  <si>
    <t>La qualité de vie des personnes aînées passe par leur sécurité, en les rendant plus autonomes, ce qui favorise des sorties extérieures et les déplacements actifs. De meilleures accessibilités aux différents services de proximité, dont à un centre aquatique favorisent une vie saine et active. Vivre dans un secteur sécuritaire et à proximité de tous les services, assure aux aînés un cadre de vie de qualité et permet de les maintenir le plus longtemps possible à leur domicile avec une autonomie accrue.
Spécifiquement identifié dans le cadre de la démarche MADA et dans le plan d'action, ce projet se veut une réponse concrète et attendue par notre communauté.
Tous les aménagements prévus permettront une accessibilité universelle. Issue d'une demande du milieu qui se développe intensivement et qui accueille de plus en plus de personnes aînées, avec la construction récente de résidences pour personnes aînées et bientôt d'une Maison des aînés du gouvernement du Québec, le projet est sans contredit plus que pertinent, voire essentiel pour nos aînés actuels et futurs qui fréquentent ce secteur.
Il s'agit donc de sécuriser le carrefour giratoire autour duquel sont construits une résidence pour personnes âgées, une maison des aînées (en construction), plusieurs services de proximité (épicerie, pharmacies, etc.), une résidence pour traumatisés craniens et des services de loisirs et de transport actif (piscine, piste cyclable). Des aires de repos, de socialisation et d'animation seront aménagées dans une portion du carrefour.</t>
  </si>
  <si>
    <t>Personnes aînées qui habitent ou fréquentent ce secteur</t>
  </si>
  <si>
    <t>Intersection très achalandée avec un carrefour giratoire important. Nombreux commentaires de la clientèle aînée et de la population en général.</t>
  </si>
  <si>
    <t>Sécuriser les déplacements dans le carrefour giratoire. Assurer un transport actif dans le secteur (déplacement à pied ou à vélo). Créer une aire de repos, de socialisation et d'animation dans le secteur.</t>
  </si>
  <si>
    <t>Canada,
Québec,
Montérégie,
MRC La Vallée-du-Richelieu,
Beloeil</t>
  </si>
  <si>
    <t>Ville de Beloeil - service du Génie</t>
  </si>
  <si>
    <t>Consultation des aînés des résidences. 
Employés municipaux pour la réalisation du projet (ingénieurs, techniciens en génie, contremaîtres des travaux publics, cols bleus municipaux)</t>
  </si>
  <si>
    <t>Le projet doit se réaliser en 2022. Nous sommes à la phase initiale du projet donc nous n'avons pas encore observé de résultats à ce jour.</t>
  </si>
  <si>
    <t xml:space="preserve"> Financement du projet - le projet a été évalué à 210 000$</t>
  </si>
  <si>
    <t>Daniel Marineau</t>
  </si>
  <si>
    <t>Ville de Beloeil</t>
  </si>
  <si>
    <t>dmarineau@beloeil.ca</t>
  </si>
  <si>
    <t>Carrefour des aînées</t>
  </si>
  <si>
    <t>Victime de son succès et contraint par des problèmes importants d’espaces causés par une clientèle âgée en forte croissance, Sercovie n’avait d’autre choix que de planifier une relocalisation ou un agrandissement de ses locaux du 300, rue du Conseil. D’autres organismes confrontés, eux aussi, au défi d’une population vieillissante ont été approchés dès 2008. Ils se sont, dès lors, montrés enthousiastes à l’idée de s’associer à Sercovie en vue de partager des locaux et des équipements, mais aussi d’offrir plusieurs services sous un même toit. 
Lors de son agrandissement en 2013, Sercovie a triplé la superficie de son bâtiment, ce qui a permis d’accueillir sous son toit six organismes communautaires dédiés aux aînés.
Le concept de Carrefour des aînés est né, et est devenu un pôle de référence pour les aînés à Sherbrooke.</t>
  </si>
  <si>
    <t>Aînés autonomes et semi-autonome. Organismes communautaires ou regroupements s'adressant aux aînés</t>
  </si>
  <si>
    <t>Espaces de Sercovie trop petits: cuisine de la popote roulante trop petite, manque d'espace pour la tenue d'activités, manque d'espace administratif, cafétéria trop petite.</t>
  </si>
  <si>
    <t xml:space="preserve">Prévoir un agrandissement permettant d'accueillir d'autres organismes à vocation similaire de manière à: offrir une gamme de services sous un même toit, au bénéfice d'une clientèle aux besoins grandissants, offrir un milieu de vie stimulant pour nos aînés et partager des locaux, de l'équipement et de l'expertise entre organismes locataires et partenaires.
</t>
  </si>
  <si>
    <t>Sercovie</t>
  </si>
  <si>
    <t>L’Association québécoise pour la défense des droits des retraités et préretraités section Sherbrooke (L’AQDR), DIRA-Estrie (maltraitance), La Table de concertation des aînés de l’Estrie, Parkinson Estrie, PersonnAide (service à domicile), Club Fadoq Sherbrooke, L’Association québécoise des retraités des secteurs public et parapublic (L’AQRP). Membres du CA, partenaires d'affaires et citoyens impliqués dans la campagne de levée de fonds</t>
  </si>
  <si>
    <t>Augmentation significative de l'offre de service aux aînés (repas à domicile/popote roulante, repas sur place/cafétéria, activités physiques, loisir et autres, conférences, etc)
Meilleure synergie et collaboration entre organismes
Milieu de vie significatif pour plus de 2000 aînés, 400 bénévoles et 50 employés</t>
  </si>
  <si>
    <t xml:space="preserve">Non spécifié
</t>
  </si>
  <si>
    <t>Lieu déjà trop exigu, besoins de la clientèle sans cesse grandissants. Initialement, le projet semblait menaçant pour certains organismes qui croyait que Sercovie désirait prendre toute la place ou fusionner les organismes. Nous avons dû bien expliquer le projet et rassurer nos partenaires avec succès.</t>
  </si>
  <si>
    <t>Rémi Demers</t>
  </si>
  <si>
    <t>remi.demers@sercovie.org</t>
  </si>
  <si>
    <t>Forum Habitats</t>
  </si>
  <si>
    <t>Le Forum Habitats est un projet d’innovation sociale en collaboration avec le Goethe-Institut et l’École d’innovation sociale Élisabeth-Bruyère de l’Université Saint-Paul. Ce mouvement citoyen, artistique et scientifique donne une voix aux personnes ainées. Le Forum Habitats met de l‘avant des actions entourant les réalités et les enjeux du vieillissement. Il stimule la réflexion et encourage l’action en posant cette question urgente: comment voulons-nous habiter notre vieillesse ?</t>
  </si>
  <si>
    <t>50% de personnes de plus de 65 ans, 30% des personnes entre 40 et 54 ans et, 20% de personnes de moins de 39 ans</t>
  </si>
  <si>
    <t>Suite au déménagement de ses parents dans une maison de personnes âgées, François Grisé a décidé de vivre une immersion de deux mois dans une résidence pour aînés à Val-d’Or. Il y a colligé ses réflexions, ainsi que des anecdotes de sa vie quotidienne et des traces d’histoires qui lui ont été confiées dans un journal de plus de 200 pages. En se catapultant dans ce milieu, il a pu créer un lien de confiance avec les résidents, qui lui ont accordé plus de 80 heures d’entrevues audio/vidéo. Cette expérience a marqué un point tournant dans son engagement artistique. De là lui vient la question, comment voulons-nous habiter notre vieillesse ?</t>
  </si>
  <si>
    <t>2021-2024</t>
  </si>
  <si>
    <t>Un et un font mille</t>
  </si>
  <si>
    <t>Espace Muni, École d'innovation Élisabeth-Bruyère, Table de concertation des aîné.e.s de Lanaudière, Fondation Âges, Institut Goethe, etc.</t>
  </si>
  <si>
    <t xml:space="preserve">Nous sommes un organisme artistique multidisciplinaire dont le mandat est de présenter des oeuvres du directeur artistique François Grisé et qui appartiennent à son cycle Vivre vieux. Les arts nous permettent d'être rassembleur, mais nous devons nous introduire dans les structures en place et collaborer. </t>
  </si>
  <si>
    <t>Le développement des interforums dans les 17 régions est aussi un enjeu de ressources important comme nous nous déploierons en fonction de la présentation de nos activités artistiques.</t>
  </si>
  <si>
    <t>Simon Paradis</t>
  </si>
  <si>
    <t>Simon@un-et-un-font-mille.com</t>
  </si>
  <si>
    <t>Réseau de proximité (intervention de milieu) auprès des aînés en situation de vulnérabilité</t>
  </si>
  <si>
    <t>Initiative de travail de milieu auprès des aînés en situation de vulnérabilité.</t>
  </si>
  <si>
    <t>Toutes personnes ayant un profil gériatrique ou âgée de 65 ans et plus.</t>
  </si>
  <si>
    <t xml:space="preserve">Besoin ciblé par les acteurs du milieu suite à l'observation suivante : il existe beaucoup de ressources et de services d'aide pour les personnes aînées mais celles-ci sont méconnues et/ou peu utilisés par les personnes ciblées. En parallèle, les enjeux en lien avec le vieillissement de la population sont grandissants, la solitude et l'isolement social vécu par nos aînés et leurs proches aidants sont des réalités préoccupantes. </t>
  </si>
  <si>
    <t>Démystifier le réseau et le système de la santé, briser l'isolement, favoriser l'inclusion sociale, contrer la maltraitance, informer les personnes rejointes sur les services et les ressources d'aide du milieu, sensibiliser les acteurs de la communauté sur des thèmes tels que l'âgisme, l'épuisement, la perte d'autonomie, les démences, la pauvreté, le deuil, (etc.). Encourager l'implication bénévole, redonner du pouvoir d'agir aux personnes rejointes et favoriser le maintien à domicile.</t>
  </si>
  <si>
    <t>Canada,
Québec,
Les Laurentides,
MRC de la Rivière-du-Nord et MRC de Mirabel</t>
  </si>
  <si>
    <t xml:space="preserve">Vigil'Ange </t>
  </si>
  <si>
    <t>CISSS, Services de police, Hôpitaux, personnel de la santé, pharmacies, 811, livreurs à domicile, partenaires communautaires (Antr'Aidant, Maison de Sophia, Fleur de Macadam, Service Travail-Maison, Centre d'Action bénévole, Centre de la Famille, etc.) et participation citoyenne (bénévoles engagés!)</t>
  </si>
  <si>
    <t>Empowerment (reprise de pouvoir), meilleure connaissance des services et des ressources d'aide à domicile et communautaires, maintien à domicile plus longtemps, réseau social bonifié, engagement bénévole dans la communauté, sentiment de sécurité, moins grande méfiance à l'égard du Réseau et des services du CISSS.</t>
  </si>
  <si>
    <t>Partenariat et collaboration avec d'autre organismes porteurs d'initiatives similaires afin d'échanger les bons coups, de mettre en commun nos forces et de publiciser davantage nos actions dans le milieu.</t>
  </si>
  <si>
    <t>Recherche ardue et active de financement, récurrent afin de pérenniser l'initiative.</t>
  </si>
  <si>
    <t>Colombe Marcoux</t>
  </si>
  <si>
    <t>Vigil'Ange</t>
  </si>
  <si>
    <t>info@vigilange.org</t>
  </si>
  <si>
    <t xml:space="preserve">En partenariat avec les municipalités et les acteurs locaux, le projet vise à sensibiliser les citoyens à développer la solidarité de voisinage dans leur milieu. Elle vise à renforcer la cordialité et les petits services entre voisins pour ainsi créer un filet de sécurité pour les personnes âgées. Le mandat de Voisins Solidaires est de créer des initiatives pour sensibiliser la population à l’importance de prendre soins des personnes aînés dans la MRC de Témiscouata. </t>
  </si>
  <si>
    <t>La démarche permettra aux personnes aînées de bénéficier d'un milieu de vie plus dynamique et sécuritaire, en sensibilisant toute la population à l'importante de la solidarité entre voisinage.</t>
  </si>
  <si>
    <t>L’approche s’appuie sur un mouvement né en France, inspirée de l’idée d’un élu municipal pour mettre fin à l’anonymat dans les voisinages. En 2006, le Réseau québécois de Villes et Villages en santé (RQVVS) découvre cette initiative et y voit un regard nouveau sur le vivre-ensemble. Il décide donc d’emboîter le pas et de lancer la Fête des voisins au Québec. En 2012, considérant le succès et l’intérêt soulevé par la Fête des voisins, le RQVVS décide de réaliser un projet pilote, Voisins solidaires, afin d’expérimenter cette approche plus globale et suggérant une panoplie d’actions influençant le bon voisinage. C'est dans ce mouvement, que le Centre d'action bénévole Région Témis a mis en place cette démarche, désirant vouloir changer les habitudes individualistes des citoyens et créer un mouvement de solidarité et d'entraide sur le territoire.</t>
  </si>
  <si>
    <t>Les résultats attendus: développer la cordialité et l'entraide entre les générations, renforcer les liens sociaux, contribuer au vieillir chez soi, contribuer à la santé des individus et des communautés, multiplier les occasions de rencontres et de contacts entre voisins, renforcer la sécurité des aînés dans les municipalités et les quartiers et, dans une société devenue très individualiste, faire revenir la philosophie d'aider son prochain et de donner au suivant. Dans ce projet, les aînés ont aussi l'opportunité de s'impliquer pour ainsi développer un sentiment d'appartenance et se sentir utile.</t>
  </si>
  <si>
    <t>Canada,
Québec,
Bas-Saint-Laurent,
MRC de Témiscouata</t>
  </si>
  <si>
    <t>Centre d'action bénévole Région Témis</t>
  </si>
  <si>
    <t>QADA (Québec amis des aînés), La MRC de Témiscouata, le Centre de services scolaire du Fleuve-et-des-Lacs, les villes et municipalités qui adhèrent à la vision, les comités MADA (municipalité ami des aînés).</t>
  </si>
  <si>
    <t>Nous avons des témoignages de personnes qui ont fait de bonnes actions autour d'elles ou d'aînés qui ont reçus de l'aide. Ceux-ci nous nomment souvent le bien que ça leur avait apporté et surtout, à quel point ça leur a été d'une aide précieuse. On constate qu’il y a de plus en plus de citoyens qui comprennent et adhèrent à la philosophie de Voisins Solidaires.
Le mouvement est de plus en plus connu sur le territoire. La population en parle ou dit en avoir entendu parlé.  Les organismes de la région parlent souvent du projet Voisins Solidaires dans leur rencontre de concertation. Ce qui permet à d'autres organisations d'en entendre parler, de questionner sur les objectifs d'un tel projet et d'en discuter par la suite auprès de leur propre clientèle.
Une grande campagne de sensibilisation qui s'échelonnera sur 3 ans, est en préparation avec la MRC de Témiscouata. Une belle visibilité à prévoir et un grand nombre de citoyens seront par le fait même sensibilisés.</t>
  </si>
  <si>
    <t>Avec l’arrivée de la pandémie, le projet Voisins Solidaires n’a pas pu démarrer comme prévu. Il a fallu faire preuve d’imagination, d’adaptation et d’originalité pour réussir à déployer le projet dans les délais convenus initialement.  Le mouvement d’entraide et de solidarité créé par la situation actuelle, a permis au projet Voisins Solidaires de se réinventer pour profiter de cette opportunité pendant qu’elle passait. Le moment était idéal pour convaincre et démontrer aux gens l’importance de se joindre au mouvement.
Le projet s’est révélé essentiel avec la pandémie et a permis de briser l’isolement chez de nombreuses personnes âgées seules.  Un soutien qui ne peut « s’acheter ».  Les communautés sont aussi plus conscientes de la détresse vécue par les personnes âgées et s’impliquent plus qu’en temps « normal » où la vie et le quotidien prend toute la place.</t>
  </si>
  <si>
    <t>Mélanie Lavoie</t>
  </si>
  <si>
    <t>vs@cabtemis.org</t>
  </si>
  <si>
    <t>Soutien à domicile
Services de proximité
Transport et mobilité active
Participation sociale et loisirs
Connaissance des services</t>
  </si>
  <si>
    <t>Visites d'amitié</t>
  </si>
  <si>
    <t>Jumelage réalisé entre un bénévole et un bénéficiaire âgé de 60 et plus. Service visant dans un premier temps les personnes seules, isolées, vulnérables et dans un deuxième temps les personnes présentant des atteintes cognitives et/ou physiques. Des sessions de coaching sont offertes aux bénévoles afin de les outiller pour développer de l'aisance avec les bénéficiaires présentant diverses problématiques.</t>
  </si>
  <si>
    <t>Personnes vivant dans l'isolement, présentant de la vulnérabilité soit par la distance, l'âge, l'état de santé physique, cognitif ou mental, la situation économique etc. Les personnes référées avec  des atteintes cognitives, ne doivent pas avoir de comportements perturbateurs et les atteintes doivent être légères.</t>
  </si>
  <si>
    <t>Une forte demande du CISSS au cours des années nous a sensibilisé au besoin dans la communauté pour ce genre de service.</t>
  </si>
  <si>
    <t>Développer un lien significatif entre le bénéficiaire et le bénévole. Favoriser le repérage de vulnérabilité et de besoins spécifiques (dans le contexte où le bénéficiaire n'est pas connu des services sociaux). Référer le bénéficiaire aux organismes pouvant répondre aux besoins exprimés. Favoriser la stimulation cognitive, physique (marche), sociale.</t>
  </si>
  <si>
    <t xml:space="preserve">Entraide bénévole des Pays-d'en-Haut </t>
  </si>
  <si>
    <t>Nous avons nos référents: CISSS (CLSC Piedmont, CLSC ST Sauveur), les familles, les personnes dans le besoin elles-mêmes</t>
  </si>
  <si>
    <t>Nous constatons une plus grande demande en lien avec ce service. Les commentaires obtenus sont très positifs. Des liens se sont créés. Les bénévoles sont très vigilants quant au repérage des personnes présentant de la vulnérabilité et des besoins particuliers. Des communications régulières sont réalisées entre les bénévoles, les bénéficiaires, les travailleurs sociaux et nous-mêmes.
Aussi, nous percevons une nouvelle dimension à notre service qui représente un "certain répit" pour les familles.</t>
  </si>
  <si>
    <t xml:space="preserve">L'implication des bénévoles représente le moteur de cette aventure. Sans eux, le service n'existe pas. La dimension "humaine" est au centre de cette initiative. Certains bénéficiaires ont développé un lien important avec un bénévole et c'est parfois, le seul lien qu'il a avec la communauté. </t>
  </si>
  <si>
    <t>Le recrutement de bénévoles reste un travail ardu et constant. Les bénévoles sont, pour la plupart, retraités, âgés et occupés. Nous travaillons avec leurs disponibilités et leurs exigences parfois. La gestion d'un tel programme représente plusieurs heures dans une semaine. Le coaching est aussi demandant.</t>
  </si>
  <si>
    <t>Entraide bénévole des Pays-d'en-Haut</t>
  </si>
  <si>
    <t>itmavebpdh2020@entraidebenevolepdh.com</t>
  </si>
  <si>
    <t>Amika - aide et soins à domicile</t>
  </si>
  <si>
    <t>Organisation privé qui offre des soins à domicile. Les services se séparent en trois grandes catégories : 
- Soins à la personne (aide pour hygiène, assistance pour déplacement, assistance habillement, assistante toilette, soin de base pour activité quotidienne)
- Aide aux tâches domestiques (préparer des repas, faire du ménage, la lessive et des courses)
- Présence et surveillance afin de donner du répit à un proche aidant et faire de la stimulation cognitive et physique.</t>
  </si>
  <si>
    <t>Offert aux personnes âgées en perte d'autonomie ou handicapées qui veulent rester à la maison (domicile ou RPA).</t>
  </si>
  <si>
    <t>3 grandes problématiques de départ: le manque d'options pour demeurer à la maison le plus longtemps possible, les proches aidants qui ont besoin de répit et donner de meilleures conditions de travail aux préposés aux bénéficiaires.</t>
  </si>
  <si>
    <t>Donner du répit aux proches aidants et aider les personne à rester à la maison le plus longtemps possible.</t>
  </si>
  <si>
    <t>Canada,
Québec,
Montréal, Laval, Laurentides, Montérégie, Outaouais et Lanaudière</t>
  </si>
  <si>
    <t xml:space="preserve">Facilite le maintien à domicile. Rend accessible plus rapidement les services par exemple: sortie d’hôpital. Moins d’engorgement dans les hôpitaux. Du répit aux proches aidants et une diminution du stress.  Évite un placement ou retarde l'entrée en CHSLD. Environ 2000 personnes servies par année.  </t>
  </si>
  <si>
    <t>Répondre à un enjeu de société qui est important. Les services réduisent les hospitalisations et retardent les entrées en CHSLD. Flexibilité donnée aux employés pour leurs conditions de travail. Les employés choisissent leurs clients et leurs horaires. L'entreprise maintien donc ses employés dans l'entreprise et les employés sont heureux. Plusieurs personnes à la retraite travaillent comme préposés pour Amika.</t>
  </si>
  <si>
    <t>Refus d'un aîné de recevoir des services (les proches aidants ont besoin de convaincre leur parents). Hausse des salaires des préposés qui fait augmenter le prix du service. Nécessité que le gouvernement augmente les crédits d’impôts disponibles pour les soins à domicile afin de pallier à la hausse du coût des services.</t>
  </si>
  <si>
    <t>Alexandre Blais</t>
  </si>
  <si>
    <t>Soinsamika</t>
  </si>
  <si>
    <t>alexandre.blais@soinsamika.com</t>
  </si>
  <si>
    <t>Action vigilance Aînés : AVA</t>
  </si>
  <si>
    <t xml:space="preserve">Le projet « AVA» offre un programme de formation aux résidents des quartiers Rosemont / La Petite-Patrie afin de faire connaître les diverses formes d'abus et de maltraitance que les aînés peuvent vivre et aussi faire connaître les ressources disponibles. Cette formation, à l'aide d'outils dynamiques et interactifs, permet aux bénévoles aînés ou à la population en générale de pouvoir agir directement au sein de leur communauté afin de sensibiliser et d'informer leurs concitoyens aînés sur les ressources auxquelles ils ont accès. </t>
  </si>
  <si>
    <t>Les personnes de 18 ans et plus, sensibles à la situation des aînés vulnérables et qui sont ouverts à une formation.</t>
  </si>
  <si>
    <t>Le nombre élevé d'aînés vivant seuls et isolés préoccupe beaucoup l'arrondissement. La pandémie a eu pour effet pour ces personnes d'augmenter les risques d'être davantage vulnérables. La Carrefour Montrose a développé une formation en 2018 pour former ses bénévoles à la réalité des aînés vulnérables. Nous avons repris cette initiative pour l'étendre à l'arrondissement.</t>
  </si>
  <si>
    <t xml:space="preserve">Ce projet vise le principe « donnez au suivant ». C'est-à-dire qu'en formant des leaders, aînés ou jeunes, ceux-ci transmettront l'information au suivant et ainsi de suite. Nous visons aussi les personnes clés qui sauront mettre en place des comités de vigie dans différents milieux tel que les HLM, résidences pour aînés et logements privés. </t>
  </si>
  <si>
    <t>Canada,
Québec,
Montréal (Rosemont/La Petite-Patrie)</t>
  </si>
  <si>
    <t>Carrefour communautaire Montrose</t>
  </si>
  <si>
    <t xml:space="preserve">Table de concertation Vivre et Vieillir à Rosemont: participation citoyenne, CDC de Rosemont, Table de concertation AMI dans La Petite-Patrie, Table aînés, 
Office Municipal d'Habitation de Montréal </t>
  </si>
  <si>
    <t xml:space="preserve">Avoir plus de 200 personnes formées (10 personnes par cohorte : 8 en 2021 et 12 en 2022).
Présences aux 3 formations, bon degré de satisfaction de la formation.
Avoir une visibilité du projet dans l'arrondissement.
Répertorier les lieux et les moyens utilisés. </t>
  </si>
  <si>
    <t>Cette initiative peut facilement être reproduite dans différents quartiers ou régions. Les outils simples et efficaces donnent une base solide pour les participants. La première rencontre est plus informative. Les deux suivantes sont axées sur la formation de l'agent sentinelle. Les personnes peuvent suivre uniquement la première rencontre sans avoir à suivre les deux autres rencontres. Ce projet permet d'informer largement la population sur la situation des aînés vulnérables. Une personne bien formée au départ peut offrir la formation par petits groupes.</t>
  </si>
  <si>
    <t>Jacques Brosseau</t>
  </si>
  <si>
    <t>jbrosseau@carrefourmontrose.org</t>
  </si>
  <si>
    <t>Habitation
Soutien à domicile
Services de proximité
Transport et mobilité active
Participation sociale et loisirs
Connaissance des services</t>
  </si>
  <si>
    <t>Bien chez soi, en toute sécurité</t>
  </si>
  <si>
    <t xml:space="preserve">Nous avons déployé un service d'évaluation à domicile pour les aînés afin de les aider à demeurer chez eux en toute sécurité. L'évaluation portait sur quelques aspects de santé physique et mentale et était dirigée par une technicienne en relation d'aide qui s'assurait de leur bien-être et leur donnait des moyens pour l'améliorer, ainsi qu'une ergothérapeute qui évaluait les risques de chutes et apportait des correctifs nécessaires dans les salles de toilettes et pour leur vie quotidienne. Un infirmière clinicienne était dépêchée à domicile au besoin. Les clients devaient payer seulement 50% des frais des installations et des équipements. 50% était soutenu par notre organisation, le milieu et la Croix-Rouge canadienne. </t>
  </si>
  <si>
    <t>Personnes de 60 ans et plus vivant seules ou en couple à leur domicile. Personnes en situation de vulnérabilité ou d'isolement. Personnes ayant besoin d'adaptations au domicile pour être en sécurité.</t>
  </si>
  <si>
    <t xml:space="preserve">L'arrivée de la COVID-19 et le confinement qui en a découlé ont eu pour effet d'isoler complètement les personnes âgées, plusieurs ne pouvaient pas compter sur le soutien de proches. Environ (25 %) de la population de Saint-Hubert et des municipalités environnantes ont plus de 60 ans. Nous voulions nous assurer que les plus vulnérables soient en sécurité dans leur maison. </t>
  </si>
  <si>
    <t>Par l'initiative, on voulait cibler les personnes vulnérables, entrer en contact avec elles et aller leur rendre visite à domicile pour évaluer leurs besoins physiques et psychologiques. L'équipe était composée d'une ergothérapeute, d'une thérapeute de relation d'aide et d'une infirmière. Nous avons également offert des paniers de nourriture à quelques familles dans le besoin grâce à des dons reçu de particuliers.</t>
  </si>
  <si>
    <t>2020-2021</t>
  </si>
  <si>
    <t>Canada,
Québec,
Bas-Saint-Laurent,
MRC de Rivière-du-Loup,
Saint-Hubert-de-Rivière-du-Loup et Saint-Cyprien et Saint-François-Xavier-de-Viger et Saint-Pierre-de-Lamy et Saint-Honoré</t>
  </si>
  <si>
    <t>La Coopérative de solidarité Santé de Saint-Hubert</t>
  </si>
  <si>
    <t>La municipalité de Saint-Hubert, la Croix-Rouge Canadienne, nos membres et de généreux donateurs.</t>
  </si>
  <si>
    <t>Par l'intervention de l'ergothérapeute, les personnes participantes ont maintenant l'équipement d'adaptation dont elles ont besoin, ce qui contribue à leur sentiment de sécurité et d'autonomie.
Impact direct sur leur sentiment de fierté d'avoir la capacité de continuer à vivre dans leur maison.
Plus grande sensibilisation de la population à l'importance de ces personnes et à leurs besoins. 
Remise d'une trousse contenant des exercices d'équilibre et de renforcement musculaire, des jeux cognitifs, des consignes de sécurité, etc. et le tout leur a été expliqué par les intervenantes.</t>
  </si>
  <si>
    <t>Cette initiative a apporté du réconfort à des personnes qui se sentent souvent oubliées des autres. Les rencontres ont permis de valoriser leur savoir, leurs contributions, leurs talents. Ces personnes ont beaucoup à nous apprendre et à nous léguer.</t>
  </si>
  <si>
    <t>Les médias sociaux ne permettent pas de joindre une grande partie de ce groupe d'âge. Il faut un démarchage par téléphone et en personne. Une certaine méfiance à surmonter au départ quant aux raisons de notre intervention. Besoin de rassurer sur l'objectif premier, qui est de leur offrir une belle qualité de vie et la sécurité dans leur environnement familier.</t>
  </si>
  <si>
    <t>Josée Ouellet</t>
  </si>
  <si>
    <t>Coopérative de solidarité Santé de Saint-Hubert de Rivière-du-Loup</t>
  </si>
  <si>
    <t>dgcoopsante@gmail.com</t>
  </si>
  <si>
    <t>Espace Aînés</t>
  </si>
  <si>
    <t>Dans la continuité de ses différents projets envers la communauté, INSERTECH souhaite rendre l’informatique accessible à toutes et à tous. C’est pourquoi nous avons créé le site web "Espace Aînés". Il n’y a pas d’âge pour apprendre et tous nos cours sont GRATUITS. Il suffit seulement de se créer un compte pour avoir accès aux divers cours, tutoriels vidéos, trucs et astuces, ateliers thématiques en visioconférence, et autres ressources.</t>
  </si>
  <si>
    <t>Ce site est destiné aux aîné.e.s désirant s'initier à l’informatique ou se perfectionner.</t>
  </si>
  <si>
    <t>Développer les compétences numériques. Briser l'isolement. Améliorer la qualité de vie.</t>
  </si>
  <si>
    <t>INSERTECH</t>
  </si>
  <si>
    <t>Avec le soutien financier du Secrétariat aux aînés - Ministère de la santé et des services sociaux - Programme Québec Ami des aînés (QADA)</t>
  </si>
  <si>
    <t>Cet espace enrichit l’offre déjà existante d’Insertech de formations en ligne, d’ateliers de sensibilisation à la réparation, de conférences… afin de créer une communauté multigénérationnelle engagée et connectée et de lutter contre les inégalités sociales face à la technologie.
Plus de 1500 personnes inscrites sur la plateforme depuis son lancement en 2020.
Quelques avis Google : "Espace Ainés d'Insertech est un service que tous les aînés devraient connaître. On nous écoute, on nous aide. Le service est donné avec amabilité, efficacité, sans être stressant." - Lise B. "Selon moi, un service essentiel pour les aînés! Des gens compétents et très sympathiques." - Ginette L. "Excellent programme personnalisé nous permettant d’apprendre, d’appliquer et de rester à jour. Merci!" - Danielle P.</t>
  </si>
  <si>
    <t>Formateurs et formatrices d'expérience, fort apprécié.e.s par les aîné.e.s. Tout le contenu est gratuit : cours, vidéos, ateliers thématiques en visioconférence. Plateforme de elearning adaptée aux différents besoins</t>
  </si>
  <si>
    <t>Céline Chicoine</t>
  </si>
  <si>
    <t>cchicoine@insertech.ca</t>
  </si>
  <si>
    <t>Services de proximité
Participation sociale et loisirs</t>
  </si>
  <si>
    <t>La Maison des Aînés de Lévis</t>
  </si>
  <si>
    <t xml:space="preserve">Centre communautaire offrant des services et des loisirs destinés à une clientèle de 50 ans et plus. Les activités sont offertes par et pour les aînés. </t>
  </si>
  <si>
    <t>Aînés de 50 ans et plus</t>
  </si>
  <si>
    <t>Sortir les aînés de leur isolement.</t>
  </si>
  <si>
    <t xml:space="preserve">Offrir des loisirs et services adaptés qui favorisent le maintien à domicile des aînés. </t>
  </si>
  <si>
    <t>Canada,
Québec,
Chaudière-Appalaches,
Lévis</t>
  </si>
  <si>
    <t>Municipalité, gouvernements fédéral et provincial, organismes publiques et parapubliques, organismes communautaires locaux</t>
  </si>
  <si>
    <t xml:space="preserve">Plus de 35 000 présences annuellement et près de 200 bénévoles impliqués à la réalisation des activités. </t>
  </si>
  <si>
    <t>Par et pour les aînés, un service "à la carte", aucun membership, un esprit de communauté, services adaptés aux besoins et demandes de notre clientèle.</t>
  </si>
  <si>
    <t xml:space="preserve">Difficulté en ce qui concerne le recrutement de bénévoles nécessaires à la réalisation des activités. </t>
  </si>
  <si>
    <t>Amélie Bernier Brillon</t>
  </si>
  <si>
    <t>direction@maisondesaineslevis.ca</t>
  </si>
  <si>
    <t>Soutien à domicile
Services de proximité
Connaissance des services
Sécurité dans son milieu de vie</t>
  </si>
  <si>
    <t>Réseau Actif de Dépistage des Aînés à Risques (RADAR)</t>
  </si>
  <si>
    <t>But de BRISER L’ISOLEMENT des aînés, prévenir l’aggravation de problèmes grâce à l’intervention précoce et FAVORISER LEUR MIEUX-ÊTRE dans leur milieu de vie naturel, de façon saine et sécuritaire.
Le projet RADAR mise sur la responsabilisation citoyenne, en mettant de l’avant la vigilance de tous les secteurs de la communauté. Mobiliser par de la formation/conférence adaptée, tous les gens susceptibles d’être en lien avec les aînés (policiers, banques, pharmacies, services publics ou municipaux, immeubles d’habitation, églises, organismes communautaires, commerces et entreprises, centres de loisirs, etc.), ceux-ci étant appelés à dépister les aînés vulnérables dans leur secteur d’activité spécifique. Pour dépister les aînés isolés au sein de nos communautés, les citoyens sont encouragés à suivre la formation «Connaître, Reconnaître et Agir».
Cette formation leur permettra de s’outiller afin de pouvoir mieux repérer les aînés vulnérables et de les diriger vers RADAR.
RADAR
Bénéficie du soutien et de la collaboration des organismes communautaires pour aînés, des municipalités, des policiers communautaires ainsi que des Centres intégrés de santé et services sociaux.
Partenaires
L’entente de collaboration permet à chaque partenaire de clarifier son rôle au sein de RADAR. Elle nous permet aussi de travailler en cohésion et en continuité. Notre but est de faciliter l’accès aux services d’aide appropriés aux aînés dépistés, tout en contribuant à briser leur isolement.</t>
  </si>
  <si>
    <t>Les aînés référés à RADAR (50 ans et +) pourront par la suite bénéficier des services appropriés à leurs besoins (filet de sécurité). Ils pourront par exemple avoir des visites amicales, des appels hebdomadaires, de l’aide-ménagère, participer aux activités offertes par les différents organismes, avoir les services d’un intervenant du CLSC, etc.</t>
  </si>
  <si>
    <t>A vu le jour grâce au PÔLE (partenariat organisme locaux et élus de la vallée du Richelieu) 2012-2014. Il  est inspiré du projet RÉVA (réseau d’éclaireur et de veilleur pour aînés) du CSSS du Lac des deux Montagnes. Grâce à la fondation de l’œuvre Léger, le CEM a redémarré le projet en 2015.</t>
  </si>
  <si>
    <t>Contribuer à briser l’isolement, ce qui est la mission du CEM et le 1 er objectif de RADAR. Dépister les aînés isolés. Constituer un filet social préventif (pour assurer une réponse rapide à leurs besoins). Favoriser le maintien des personnes dans leur milieu. Informer et sensibiliser la population. Prévenir l’aggravation de problèmes, grâce à une intervention précoce la personne pourra être orientée vers des services appropriés à sa situation (si elle le désire).</t>
  </si>
  <si>
    <t>Centre d'écoute Montérégie</t>
  </si>
  <si>
    <t xml:space="preserve"> CEM, MRC, policiers, organismes en santé mental, ITMAV. Le citoyen; qui dépiste les aînés à risque.  Peut être toutes les personnes susceptibles d’être en lien avec les aînés (pharmacie, bibliothèque, mairie,…) et celles-ci sont formées pour aborder et référer les aînés à risque. RADAR mise sur la responsabilisation et la mobilisation citoyenne, en mettant de l’avant la vigilance.  Une surveillance soutenue et attentive des différents acteurs de la communauté auprès des aînés.</t>
  </si>
  <si>
    <t>Environnement de vie sain et sécuritaire.
Briser l'isolement et la solitude chez les aînés en travaillant de façon concertée avec les partenaires, nous sommes en mesure de répondre plus adéquatement aux demandes
intervention précoce face aux différentes problématiques 
Collaboration entre les acteurs du milieu très aidante pour les aînés/communautés.</t>
  </si>
  <si>
    <t>Présentation du projet aux tables de concertations
entente de collaboration signée entre les partenaires
Avoir des personnes pivots ex: au SAD, à l'accueil psychosocial, santé mental du CISSS.
Comité clinique avec les partenaires pour discuter des trajectoires de services, les cas problématiques, les bons coups...
Chapeauté par le centre d'écoute Montérégie, suivi à long terme.</t>
  </si>
  <si>
    <t>Malheureusement malgré ces belles collaborations, les limitations de service sont trop souvent causées par le réseau de la santé qui est en sous-effectif... Grand manque de ressources!</t>
  </si>
  <si>
    <t>Nathalie Francoeur</t>
  </si>
  <si>
    <t>RADAR du Centre d'Écoute Montérégie</t>
  </si>
  <si>
    <t>admin@projetradar.org</t>
  </si>
  <si>
    <t>Menus travaux</t>
  </si>
  <si>
    <t>Service de menus travaux ou travaux légers offert aux personnes âgées de 65 ans et plus ainsi qu’à  toute personne en perte d’autonomie permanente ou temporaire, habitant dans la MRC des Sources, afin de favoriser leur maintien à domicile. Le projet est né suite à une volonté des aînés lors d'une consultation auprès des aînés de la municipalité. Nous avons ensuite déterminé les travaux à accepter. Nous avons fait une demande auprès de la Caisse d’Asbestos lors d’appel de projets pour l’achat d’outils. Recrutement de bénévoles et promotion du service dans les boîtes aux lettres de la MRC.</t>
  </si>
  <si>
    <t>Personnes âgées de 65 ans et plus ainsi qu’à  toute personne en perte d’autonomie permanente ou temporaire.</t>
  </si>
  <si>
    <t>Lors d'une consultation de la part de la municipalité dans le cadre de sa démarche MADA, auprès des aînés d'Asbestos.</t>
  </si>
  <si>
    <t>Pouvoir répondre à un besoin des aînés qui favorise le maintien à domicile des aînés. Souvent, les aînés doivent attendre leur enfant habitant à l'extérieur ou demander au voisinage pour effectuer leur menu travaux.</t>
  </si>
  <si>
    <t>Canada,
Québec,
Estrie,
MRC Les Sources</t>
  </si>
  <si>
    <t>CAB des Sources. Nous avons prit des informations sur le fonctionnement auprès du CAB Solange-Beauchamps à Blainville.</t>
  </si>
  <si>
    <t xml:space="preserve">Pour débuter, nous avons eu une aide financière de la municipalité pour la promotion dans les boîtes aux lettres. Subvention de la Caisse des Sources pour l'achat des outils, et naturellement, l'aide de nos 6 bénévoles pour effectuer ces menus travaux. </t>
  </si>
  <si>
    <t xml:space="preserve">Depuis le début, nous avons effectué 69 menus travaux auprès d'une trentaine d'aînés. Il faut tenir compte de l'arrêt d'un an et demi pour la Pandémie. </t>
  </si>
  <si>
    <t>• Service gratuit dans la même municipalité. 
• Envoi d'un carton promotionnel à domicile.
• Déterminer les travaux acceptés et ceux refusés.</t>
  </si>
  <si>
    <t>Difficile parfois d'évaluer par téléphone. Lorsque le bénévole arrive à domicile, il s’aperçoit que c'est plus long et difficile. Demander le plus de détails possible sur le besoin.</t>
  </si>
  <si>
    <t>Ginette Woods</t>
  </si>
  <si>
    <t>Centre d'action bénévole des Sources</t>
  </si>
  <si>
    <t>mad.cabdessources@cgocable.ca</t>
  </si>
  <si>
    <t>Services de proximité
Proche aidance</t>
  </si>
  <si>
    <t>TAACoMOBILE</t>
  </si>
  <si>
    <t xml:space="preserve">Le  projet TAACoMOBILE est une unité réfrigérée mobile. Depuis juillet  2020, il offre à la population aînée ainsi qu'à leurs familles, la  possibilité d'acheter des fruits et des légumes frais des agriculteurs  locaux, et ce, près de chez eux, dans la MRC des Collines. Ce service  offre un carrefour d’information pour les aînés, les proches aidants et leurs familles et permet d’améliorer la qualité de vie tout en brisant  l’isolement et l’éloignement. Ceci permet aux aînés de demeurer dans  leurs milieux de vie, car nous rapprochons d’eux, du soutien, de  l’accompagnement ainsi que des aliments sains. </t>
  </si>
  <si>
    <t>Population aînée ainsi qu'à leurs familles</t>
  </si>
  <si>
    <t>Les résidents des Collines doivent souvent faire jusqu'à 50km de route pour avoir accès à un magasin d'alimentation. Les produits sont souvent très dispendieux et de piètre qualité. 
Méconnaissance des services offerts dans la région.</t>
  </si>
  <si>
    <t>Rapprocher des résidents des aliments frais, locaux et à plus faibles coûts. Faire connaître les services offerts dans la MRC via notre carrefour d'information.</t>
  </si>
  <si>
    <t>Canada,
Québec,
Outaouais,
MRC Les collines-de-l'Outaouais,
Pontiac et La Pêche et Val-des-Monts et Cantley</t>
  </si>
  <si>
    <t>La Table autonome des aînés des Collines</t>
  </si>
  <si>
    <t>Table autonome des aînés des Collines, Table de développement social des Collines-de-l'Outaouais, CISSSO, le Grenier des Collines Banque Alimentaire, MRC des Collines-de-L'Outaouais, St-Vincent de Paul Cantley, Maison de la famille de Quyon, Participation citoyenne, Municipalité de Pontiac, Municipalité de La Pêche, Municipalité de Val-des-Monts, Municipalité de Cantley.</t>
  </si>
  <si>
    <t>En permettant aux aînés et à leurs familles de faire leurs achats à proximité de chez-eux, nous avons pu créer des liens de confiance qui ont permis de développer un sentiment d'appartenance au projet et aux membres de l'équipe terrain.
Notre chauffeuse-sentinelle formée permettant de cerner certaines problématiques auprès de la population desservie et ainsi permettant de mieux référer les utilisateurs vers les services disponibles.
Référencements 2020: 8 pour la saison
Référencements 2021: 21 (juillet à septembre)</t>
  </si>
  <si>
    <t>Camion réfrigéré, avec congélateur, possibilité de branchement externe (nuit)
Espace d'entreposage des produits/montage des commandes hivernales
Horaire VS achalandage (de jour la semaine VS les week-ends)
Étendue du territoire
Aléas de la météo
Coûts des produits locaux VS fournisseur externe
Financement 
Embauche et rétention des ressources humaines
Publicité et marketing</t>
  </si>
  <si>
    <t>Marie-Pier Lacroix</t>
  </si>
  <si>
    <t>taacomobile@gmail.com</t>
  </si>
  <si>
    <t>Soutien à domicile
Services de proximité
Transport et mobilité active
Participation sociale et loisirs</t>
  </si>
  <si>
    <t>Accorderie</t>
  </si>
  <si>
    <t xml:space="preserve">Innovation sociale québécoise reconnue à l'international, l'objectif de l'Accorderie est de lutter contre la pauvreté et l'exclusion sociale (briser l'Isolement) par la mise en place d'un système d'échanges de services, individuels, collectifs et associatifs, mettant à contribution les talents et les compétences des personnes d'âge, de sexe, de culture et de revenus différents. Évitant de marginaliser les gens d'un même groupe ou affligés d'une même problématique, l'Accorderie se fait un point d'honneur de cultiver la mixité afin de consolider le tissu social. En créant une monnaie d'échange alternative et accessible à tous, le temps, l'Accorderie favorise l'égalité entre tous, un des 5 grands principes directeurs. La mise en valeur des habiletés des gens dans une perspective d'entraide, de solidarité et de coopération permet de vivre différemment les relations humaines dans le cadre économique imposé par notre société. Grâce à une plateforme Web, l'Accorderie instrumentalise les échanges : chaque heure donnée correspond à une heure de service à recevoir peu importe le service échangé ou par qui il est donné. Des activités diverses organisées par l'Accorderie et ses membres potentialisent le réseautage, un puissant antidote pour contrer notamment l'isolement social, la pauvreté et améliorer la résilience collective. Le Réseau compte maintenant près de 3 100 membres et les services échangés entre les membres sont très variés : comptabilité, gardiennage, aide à l’emploi, transport et covoiturage, entretien et travaux manuels, aide aux devoirs, cuisine et préparation de mets, conseils informatiques, initiation à une langue, répit pour mères, etc. Pendant la pandémie de COVID-19, les Accorderies ont été très actives grâce à leurs membres qui voulaient se rendre utiles dans leurs communautés en ces temps de crise. De plus,  les personnes aînées ont sollicitées plusieurs services soit pour apprendre à utiliser les plateformes numériques pour rester en contact avec leurs proches, mais aussi pour des services de base comme faire leurs courses ou encore les accompagner à la vaccination. Depuis la fondation de la première Accorderie, on dénombre plus de 95 000 échanges de services entre les membres, soit 236 000 heures travaillées, qui équivalent à près de 27 ans de travail en continu, 365 jours par année, 24h sur 24h. </t>
  </si>
  <si>
    <t>L'Accorderie est ouverte à tous, mais le profil des membres des Accorderies illustre bien le rôle essentiel que celles-ci jouent dans la lutte contre l'exclusion sociale et la pauvreté. Près de 39 % des membres disposent d'un revenu familial en-dessous de 20 000 $, et 15 % de moins de 10 000 $. 42 % sont des personnes vivant seules. 49 % sont des personnes sans emploi, retraitées ou étudiantes. 25 % sont des personnes de plus de 65 ans.</t>
  </si>
  <si>
    <t>Projet Résilience mené par 3 Accorderies (Sherbrooke-Longueuil-Shawinigan) et le Réseau Accorderie. 
La crise sanitaire de la COVID-19 a particulièrement accentué les enjeux de santé liés à l'isolement social des aînés et des personnes vulnérables. De plus, la communauté scientifique et les médias ont rapporté plusieurs conséquences graves de l'isolement social forcé découlant des mesures sanitaires nécessaires pour ralentir la propagation de la pandémie, notamment la malnutrition, la détresse psychologique (des aînés comme des proches aidants) et les pensées suicidaires.
Dans le contexte du confinement, certaines Accorderies se sont démarquées par leurs initiatives visant à briser l’isolement des personnes vulnérables et à leur offrir des services utiles. À titre d’exemple, entre la mi-mars et la mi-juin 2020, les membres de l'Accorderie de Sherbrooke ont rendu quelque 650 heures de services aux autres membres et à leur communauté. Grâce à eux, des aînés ont pu profiter de différents services favorisant leur maintien à domicile et le maintien de leurs liens sociaux également : aide aux courses, dépannage informatique pour les aider à communiquer avec leur famille et leurs amis, appels de courtoisie pour discuter de leurs besoins, etc. Au total, ce sont plus de 150 personnes, dont 110 aînés, qui ont reçu des services de la part des membres de l'Accorderie de Sherbrooke durant cette période.
Le volet recherche de ce projet vise à prouver l'impact sur la vie des aînés de la participation au réseau d'échange de services coordonné par les Accorderies. Convaincus que les Accorderies sont une solution pour briser l'isolement des aînés en valorisant leurs savoir-faire et en leur donnant accès à des services dont ils ont besoin, les chercheurs associés à ce projet veulent soutenir les Accorderies dans leur démarche pour développer des ententes de services durables financées par le réseau de la santé.  Le mandat de l'IUPLSSS est d'accompagner les milieux dans la perspective d'améliorer les pratiques et de faire des recommandations aux dirigeants du réseau de la santé sur l'implantation d'innovations ayant un effet sur la santé et le bien-être des populations.</t>
  </si>
  <si>
    <t>Concrètement, le présent projet vise à développer un projet pilote avec trois Accorderies de façon à démontrer qu'elles sont un outil d'intervention privilégié pour le passage de la crise sanitaire au rétablissement et à la résilience individuelle et communautaire. Les Accorderies visées (Sherbrooke, Shawinigan et Longueuil) seront appelées à créer, soutenir et animer des cellules d'entraide et d'échange dans les quartiers et les microterritoires où elles sont implantées. Cette initiative pourrait éventuellement être reproduite dans les autres régions du Québec où sont présentes les Accorderies.
Objectif principal : Ce projet pilote vise à apporter une contribution significative au maintien à domicile des personnes âgées en perte d'autonomie par la mise en œuvre d'une intervention de proximité s'appuyant sur les capacités d'entraide d'une communauté locale mobilisée et soutenue par des Accorderies.
Objectifs secondaires : Favoriser le développement de partenariats entre les établissements du réseau de la santé et des services sociaux et d'autres partenaires impliqués dans le maintien à domicile des personnes âgées et le soutien aux proches aidants.
Améliorer durablement la qualité des liens et l'entraide entre membres en créant des cellules d'entraides pérennes dans les quartiers et microterritoires.</t>
  </si>
  <si>
    <t xml:space="preserve">Le modèle de l'Accorderie est né dans la ville de Québec en 2002 à l'initiative de la Caisse d'économie solidaire Desjardins et de la Fondation Saint-Roch. Depuis, 2006, le démarrage, la formation et l'accompagnement des Accorderies est de la responsabilité du Réseau Accorderie. Pour le projet Résilience c'est l'Accorderie de Sherbrooke qui est porteuse du projet. </t>
  </si>
  <si>
    <t>Le Réseau Accorderie, le Laboratoire Domus - Université de Sherbrooke, Centre de recherche sur le vieillissement - Université de Sherbrooke
Institut universitaire de première en santé et services sociaux (IUPLSSS) du CIUSSS de l'Estrie — CHUS</t>
  </si>
  <si>
    <t>Différents projets ont été menés par les Accorderies dans la perspective de briser l'isolement des aînés dans le contexte de la crise sanitaire. Au total, entre le 1er septembre 2020 et le 31 mars 2021, les Accorderies qui participent au projet Accorderies en soutien à la résilience des personnes et des communautés ont organisé 53 activités de maillage de leurs membres dans le respect des mesures sanitaires. La plupart de ces activités se sont tenues en visio-conférence et ont permis à de nombreuses personnes de préserver des contacts sociaux malgré les mesures de distanciation sociale.
Dans le contexte de la pandémie, les Accorderies ont mobilisé leurs membres afin qu'ils fassent des appels de courtoisie auprès des aînés afin de briser leur isolement. Au total, les trois Accorderies participantes au projet Accorderies en soutien à la résilience des personnes et des communautés ont contacté 621 personnes dans le cadre de ces appels. 
Un projet d'accompagnement technologique a permis à 25 aînés de garder contact avec leurs familles et amis pendant le confinement : https://accompagnement.accorderiesherbrooke.ca/</t>
  </si>
  <si>
    <t xml:space="preserve">La force de l'action des Accorderies consiste à travailler dans l'optique du pour et par les citoyens et citoyennes. Grâce à la monnaie temps, on valorise les compétences des individus quelque soit leur âge ou leur situation socio-économique, ce qui renforce leur estime personnel et favorise l'appropriation du pouvoir d'agir. Le fait de constituer un bottin des talents constitue également un outil de mobilisation extraordinaire en contexte de crise et de mise en place d'action de soutien à la communauté. </t>
  </si>
  <si>
    <t xml:space="preserve">Pour le moment, le Réseau et les Accorderies n'ont été financés que par des fondations privées ou des appels de projets à durée limitée. Le fait d'être en perpétuelle recherche de financement fragilise les Accorderies et limite leur capacité d'action.
Les Accorderies pourraient faire davantage pour leurs communautés si elles bénéficiaient d'un financement pérenne. Le projet Accorderies en soutien à la résilience des personnes et des communautés a été développé après un appel de l'Accorderie de Sherbrooke au soutien des chercheurs de l'Institut universitaire de première ligne en santé et services sociaux (IUPLSSS) et du Centre de recherche sur le vieillissement (CDRV) du CIUSSS de l'Estrie CHUS pour trouver des avenues de financements à court et à long terme pour les actions des Accorderies en lien avec le soutien aux aînés. </t>
  </si>
  <si>
    <t>Nadia Mohammed-Azizi</t>
  </si>
  <si>
    <t>Réseau Accorderie</t>
  </si>
  <si>
    <t>nadia.ma@accorderie.ca</t>
  </si>
  <si>
    <t>La brigade aidante de Pleins Rayons</t>
  </si>
  <si>
    <t>Pleins Rayons a mis en place  une brigade aidante auprès des personnes de 50 ans et plus afin des les aider à accomplir des tâches extérieurs à leur domicile. Depuis 2019, Pleins Rayons déploie une équipe, composée de quatre apprentis et un éducateur. Ce projet favorise le maintien, le plus longtemps possible, des aînés dans leur milieu de vie tout en donnant un rôle social actif aux jeunes. Ce projet se voulait une opportunité pour favoriser l'échange intergénérationnel et sensibiliser la population à l'inclusion sociale.</t>
  </si>
  <si>
    <t>Les apprentis de Pleins Rayons présentent une déficience intellectuelle ou trouble du spectre de l'autisme, âgés entre 16 et 40 ans. Le territoire desservi par Pleins Rayons représente 21 municipalités. Plus d'une quarantaine de jeunes fréquente les services de Pleins Rayons chaque semaine. En 5 ans, plus de 65 jeunes ont trouvés un emploi suite à leur passage chez Pleins Rayons.</t>
  </si>
  <si>
    <t xml:space="preserve">D’après l’institut de la statistique du Québec, on dénombre en 2015 plus de 12 500 personnes âgées de 65 ans et plus  dans Brome-Missisquoi. Selon le cadre de référence en santé publique, l’isolement social a été identifié comme étant un problème important et dommageable à la qualité de vie des aînés (Delisle, 1999; Gotlieb, 1987). Il peut engendrer des sentiments de solitude et de la détresse psychologique qui sont liés à la dépression et au suicide. Selon la revue Périscope, numéro 57, une étude a été menée auprès des personnes âgées et il est mentionné que « La moitié des Montérégiens de 65 ans et plus avec incapacité ont besoin d’aide pour réaliser les activités de la vie quotidienne(AVQ ou domestiques (AVD). » Cette étude démontre aussi que « La moitié des aînés avec incapacité ayant besoin d’aide pour les AVQ ou AVD ont déclaré avoir un besoin d’aide non comblé. ». </t>
  </si>
  <si>
    <t>Encourager l’inclusion sociale des personnes ayant une déficience intellectuelle ou trouble du spectre de l’autisme en leur donnant un rôle social actif. Promouvoir les habiletés sociales des apprentis à aider leurs prochains par l’entraide. Développer la forme physique des apprentis par la réalisation de tâches d’entretiens extérieurs et domestiques. Véhicule de sensibilisation à la différence au niveau de  la population. Apprendre des tâches socioprofessionnelles, ainsi que des tâches à domicile qu’ils pourront transposer dans leur quotidien.</t>
  </si>
  <si>
    <t>Canada,
Québec,
Estrie,
MRC de Brome-Missisquoi</t>
  </si>
  <si>
    <t>Pleins Rayons</t>
  </si>
  <si>
    <t>Le Secrétariat de la jeunesse du Québec, Maison des aidants et aidantes de Brome-Missisquoi, Bénéficiaires :  personnes âgées entre 45 et 90 ans.</t>
  </si>
  <si>
    <t xml:space="preserve">Les bénéficiaires du service de la brigade aidante s'entendent pour témoigner leurs reconnaissances envers les apprentis de Pleins Rayons autant au niveau de l'aide offerte qu'au niveau de l'échange humaine. La sincérité de l'approche des apprentis est très riche au cœur des retraités spécialement en contexte de pandémie.  De plus, les familles élargies des retraités sont soulagées de la présence des apprentis auprès de leurs parents, car la distance géographique contribue à un sentiment d'inquiétude des familles, mais la brigade y remédie en apportant son aide et ainsi éviter plusieurs accidents. Amélioration de la santé mentale des retraités. Briser l'isolement et la solitude de vivre en campagne. </t>
  </si>
  <si>
    <t xml:space="preserve">• Le service de brigade est très sollicité et une seconde brigade serait un atout.
• Le professionnalisme du service par les apprentis et les éducateurs. 
• La qualité du service rendu.
• Les échanges entre les retraités et la brigade.
• Terrain plus sécuritaire des retraités ce qui réduit le taux d'incident et accident.
• Sentiment d'appartenance plus fort envers la communauté autant pour les retraités que les apprentis.
• Flexibilité du service et répondre aux besoins selon les saisons et l'éventail des services offerts. 
• Encourager l'exercice physique auprès des apprentis de Pleins Rayons et développer des habiletés connexes à transposer dans la vie quotidienne. </t>
  </si>
  <si>
    <t>Le service de brigade aidante n'est pas un service contractuel, ce service vient en aide aux retraités afin de maintenir leur autonomie à leur domicile. Nous ne voulons  pas devenir un entreprise de paysagiste ou de tonte de gazon, donc ce type de service est offert seulement si la personne n'est pas en mesure de le faire, une fois aux trois/semaines. De plus, certaines tâches telle que la coupe d'arbre n'est pas offert, car la brigade n'a pas les qualifications et celle-ci ne souhaite pas être en concurrence avec des services déjà offert par des entreprises paysagères ou d'émondage par exemple.</t>
  </si>
  <si>
    <t>Myriam de Coussergues</t>
  </si>
  <si>
    <t>administration@pleinsrayons.ca</t>
  </si>
  <si>
    <t>Atelier de menuiserie communautaire de Rivière-du-Loup</t>
  </si>
  <si>
    <t xml:space="preserve">L'atelier de menuiserie a été mis sur pied à la base pour briser l'isolement chez les aînés et utilisant la menuiserie comme prétexte. Nous avons vite compris que les hommes n'ont pas le même agissement que les femmes lors de rencontres sociales. Ils ne se parleront que très rarement face à face en ce qui a trait à des choses sérieuses. Par contre, de côté, en travaillant le bois, on se rend compte que le contexte devient propice aux échanges plus sensibles et personnels. Donc, les hommes sont invités à venir à l'atelier de menuiserie pour travailler le bois. Ils peuvent travailler sur des projets personnels ou sur des projets communautaires. Les projets communautaires sont gérés par une équipe interne de l'atelier de menuiserie et ils viennent en aide à divers organismes de la région. Un organisme peut alors demander une table à pique-nique par exemple et il n'aura pas à débourser pour la main d'œuvre, mais seulement pour le bois et les autres matériaux. Ça permet de créer une dynamique intéressante au sein de l'atelier où l'on voit souvent du transfert de connaissance et de véritables séances de mentorat. Aussi, à tous les jours d'ouverture, à 15 h, c'est l'heure du thé. Toutes les machines se ferment à ce moment et les messieurs prennent le thé en mangeant des biscuits. Personne n'est obligé de prendre la parole. Ça permet de beaux échanges encore une fois. Et c'est souvent l'occasion où les hommes vont se donner des conseils ou référer les nouveaux vers des organismes ou des ressources. Souvent, un homme que je ne voyais jamais dans les activités, après le début de sa fréquentation à l'atelier de menuiserie, ce n'est pas rare que par la suite je le vois dans plusieurs autres activités sociales. </t>
  </si>
  <si>
    <t xml:space="preserve">À la base on visait les hommes de 50 ans et plus. Maintenant, ce sont les gens de 18 ans et plus hommes et femmes qui peuvent participer aux activités de l'atelier. </t>
  </si>
  <si>
    <t xml:space="preserve">Briser l'isolement des aînés en utilisant la menuiserie comme prétexte. Créer un réseau aux hommes aînés. Faire connaître des organisations ou des ressources de la région. Transmettre du savoir et des connaissances . Mentorat entre les plus jeunes aînés et les plus vieux. </t>
  </si>
  <si>
    <t>Canada,
Québec,
Bas-Saint-Laurent,
MRC de Rivière-du-Loup,
Rivière-du-Loup</t>
  </si>
  <si>
    <t>Maintenant, Atelier de menuiserie communautaire est un organisme à but non lucratif</t>
  </si>
  <si>
    <t xml:space="preserve">Il y a beaucoup d'organisations qui ont profité des services de l'atelier et avec qui l'on a créé de beaux partenariats notamment le Carrefour d'initiatives populaires pour les frigos partagés, la maison des jeunes, etc. Sinon, la Ville reste le partenaire principal de l'atelier de menuiserie. </t>
  </si>
  <si>
    <t xml:space="preserve">C'est certain que le fait de casser maison, de s'en aller en appartement et de ne pas «vivre de deuil» concernant une place pour se retrouver entre hommes, ça aide. Sinon, avec l'atelier, les gens peuvent se garder socialement en santé, se créer un réseau, développer des amitiés sincères. Aussi, en participant aux projets communautaires, certains se sentent plus utiles pour la communauté et par la transmission du savoir, ils sentent qu'ils font une différence. </t>
  </si>
  <si>
    <t>La situation covid actuelle est une limite incroyable, mais avant la pandémie, l'atelier avait le vent dans les voiles si bien que l'on devait se rendre à l'évidence que le local était trop petit. Notre plus grande limite actuelle, c'est d'être victime de notre succès ce qui n'est pas une mauvaise nouvelle en soi. Par contre, éventuellement, on devra en venir à refuser des gens à l'atelier parce que, pour des questions de sécurité, nous ne pouvons dépasser un certain nombre de personnes en même temps dans l'atelier.</t>
  </si>
  <si>
    <t xml:space="preserve">Marie-Noëlle Richard </t>
  </si>
  <si>
    <t>Ville de Rivière-du-Loup</t>
  </si>
  <si>
    <t>marie-noelle.richard@villerdl.ca</t>
  </si>
  <si>
    <t>Habitation
Soutien à domicile
Services de proximité</t>
  </si>
  <si>
    <t xml:space="preserve">Guide bien choisir son milieu de vie </t>
  </si>
  <si>
    <t xml:space="preserve">Le Guide bien choisir son milieu de vie est né à la suite d'une action déterminée dans le plan d'action de la Politique de la famille et des aînés de 2015 à la Ville de Rivière-du-Loup. Les gens nous mentionnaient ne pas savoir les frais relatifs à un déménagement dans une résidence, etc. Nous avons donc conçu un guide à cet effet, mais qui aborde également les soins à domicile et les ressources disponibles dans la région. </t>
  </si>
  <si>
    <t xml:space="preserve">Toute personne souhaitant évaluer la possibilité d'aller vivre en résidence </t>
  </si>
  <si>
    <t xml:space="preserve">Les problématiques à la base étaient notamment reliées à la fiscalité. Ce qui est chargé dans les résidences, les extras légaux, les coûts cachés, etc. </t>
  </si>
  <si>
    <t xml:space="preserve">Outiller les aînés, leur famille et les résidences pour offrir la possibilité aux aînés de bien choisir en toute connaissance de cause. </t>
  </si>
  <si>
    <t xml:space="preserve">Ville de Rivière-du-Loup via le comité de la famille et le comité des aînés de la PFM-MADA </t>
  </si>
  <si>
    <t xml:space="preserve">Il y en a beaucoup, mais nous sommes allés chercher des partenaires tel que le CAB, l'ACEF, le CISSS, certaines résidences pour aînés nous ont aidé à composer les grandes lignes du guide. </t>
  </si>
  <si>
    <t xml:space="preserve">Nous voyons actuellement que ce sont plus les enfants d'aînés qui l'utilisent. Nous sommes très heureux de constater que certains locateurs dans les résidences pour aînés l'utilisent souvent et incitent les aînés à aller valider leur choix dans d'autres résidences. C'est à ça que sert le guide et il est bien utilisé. </t>
  </si>
  <si>
    <t>Le guide est à mettre à jour continuellement, ce qui fait en sorte que les versions papier se font plus rares puisque les coûts reliés à l'impression sont exorbitants. Nous utilisons davantage les versions web qui ne correspondent pas encore tout à fait aux besoins des aînés.</t>
  </si>
  <si>
    <t>Services de proximité
Transport et mobilité active
Participation social et loisirs</t>
  </si>
  <si>
    <t xml:space="preserve">Carte des haltes (carte des pauses pipi) </t>
  </si>
  <si>
    <t xml:space="preserve">Beaucoup de nos actions sont basées sur les actions découlant de la politique familiale et des aînés. C'est le cas aussi de la carte des haltes. Il s'agit en fait d'une carte recensant les endroits publics où l'on peut utiliser une toilette ainsi que des endroits privés qui ont levé la main pour faire partie du trajet. Ces endroits sont donc identifiés avec un collant dans la fenêtre de leur commerce et l'on peut utiliser les toilettes sans avoir à acheter quoi que ce soit. Les lieux, sont pour la majorité, d'accessibilité universelle. Au dos de cette carte se trouve tous les parcs recensés ainsi que les installations disponibles dans chaque parc de la Ville. </t>
  </si>
  <si>
    <t>Autant les aînés que les familles. Toute personne qui désire effectuer des trajets de marche, du transport actif, etc.</t>
  </si>
  <si>
    <t xml:space="preserve">Les aînés autant que les familles avec de jeunes enfants nous mentionnaient l'enjeu d'aller prendre une marche sans toilette à proximité. C'est le cas notamment de la rue Lafontaine. Nous avons donc pensé à ce concept fort simple qui permet aux familles, aux aînés, aux sportifs, etc. d'effectuer leur trajet sans crainte. </t>
  </si>
  <si>
    <t xml:space="preserve">Répondre aux besoins des aînés et des familles en matière de disponibilités d'haltes sanitaires sans avoir à construire des blocs sanitaires. </t>
  </si>
  <si>
    <t xml:space="preserve">Tous les partenaires privés qui se retrouvent sur la carte. Mais beaucoup d'organisations de la région en font la promotion. </t>
  </si>
  <si>
    <t xml:space="preserve">Ceci permet aux aînés et aux familles de sortir, de prendre l'air, de favoriser le transport actif, de ne pas se sentir mal d’utiliser les toilettes d'un lieu public. </t>
  </si>
  <si>
    <t xml:space="preserve">Encore une fois, la carte est à remettre à jour. Elle ne l'a pas été depuis la Covid. Nous attendons de voir l'évolution de la situation avant de débuter une mise à jour. </t>
  </si>
  <si>
    <t>Habitation
Soutien à domicile
Services de proximité
Proche aidance</t>
  </si>
  <si>
    <t>Améliorer la prise de décision en matière de localisation des soins chez les clientèles âgées et vulnérables et leurs proches aidants</t>
  </si>
  <si>
    <t>La prise de décision partagée représente un processus décisionnel où les professionnel.les de la santé partagent leur savoir à partir de données probantes et discutent avec le patient.e de ses préférences et valeurs, pour ensuite prendre une décision ensemble. Dans le contexte du soutien à domicile, plusieurs professionnel.les peuvent être inclus dans la prise de décision (p. ex. médecin, infirmière et travailleur social), ainsi que la famille et les proches. Notre équipe a créé un outil d'aide à la décision portant sur le choix du milieu de vie ainsi qu'une formation qui enseigne aux équipes interprofessionnelles comment partager les décisions avec les aîné.es en perte d'autonomie et leurs proches aidant.es. Cette formation et son outil furent évalués dans 32 CSSS du Québec entre 2014 et 2017
Pour compléter cette première initiative, notre équipe a retracé dans le monde entier des outils d'aide à la décision tous liés aux soins à domicile et communautaires. Elle en a retrouvé 33. Elle élabore présentement une boîte plus complète de divers outils et adapte ceux retracés pour le Québec.</t>
  </si>
  <si>
    <t>Ainé.es en perte d'autonomie, les proches aidant.es d'aîné.es en perte d'autonomie, équipes interprofessionnelles de soins à domicile.</t>
  </si>
  <si>
    <t>Les intervenant.es d’équipes interprofessionnelles en soins à domicile au Québec trouvent difficile d’accompagner les aîné.es dans la décision de choix de milieu de vie. Ils se sentent peu outillé.es et manque de confiance pour le faire. C’est dans ce contexte, qu’en 2006, le CSSS de la Vieille Capitale a mobilisé la Dre Légaré et son équipe, des gestionnaires, des intervenant.es, des aîné.es et des proches aidant.es qui ont adapté et implanté un outil d’aide à la décision partagée et une formation pour les intervenant.es pour accompagner les aîné.es dans le choix du milieu de vie. Cet outil est disponible en français et en anglais.</t>
  </si>
  <si>
    <t>Outiller les intervenant.es qui accompagnent les personnes âgées dans la prise de décision concernant leur santé y compris ce qui traite des aspects sociaux, dont le choix du milieu de vie. Renforcer l'autonomisation des aîné.es afin qu'ils soient plus engagés dans les prises de décisions qui les concernent en santé et services sociaux. Implanter les outils et formations aux équipes de soins afin que la décision de vieillir à domicile ou de déménager se prenne de manière éclairée, en ayant bien soupesé les avantages et inconvénients en considérant ce qui est important pour la personne.</t>
  </si>
  <si>
    <t>2014-2019</t>
  </si>
  <si>
    <t>Chaire de recherche du Canada sur la décision partagée et l'application des connaissances de Université Laval- Centre de recherche en santé durable VITAM et CHU de Québec</t>
  </si>
  <si>
    <t xml:space="preserve">CIUSSS Capitale nationale, Université d'Ottawa. Dans l'équipe de conception de l'outil d'aide à la décision, ainsi que de la boîte à outils qui accompagnera désormais la formation des intervenant.es, des proches aidants étaient partenaires. </t>
  </si>
  <si>
    <t>Les intervenant.es, suite à la formation inclue dans l'initiative, ont une grande confiance en leur capacité d'utiliser l'outil d'aide à la décision sur le choix du milieu de vie, à s'engager dans un processus de décision partagée avec leurs clients ainsi que de soutenir les aîné.es et leurs proches à s'engager dans le processus décisionnel.
La formation des intervenant.es et l'outil d'aide à la décision a permis d'augmenter l'engagement des proches aidant.es dans le processus décisionnel du milieu de vie de personnes âgées atteintes de pertes cognitives et ce, tel que rapporté par plus 400 proches-aidants du Québec ayant contribué aux études.
L'initiative permet à l'équipe d'intervenants de connaître le rôle que veut jouer la personne âgée dans le processus décisionnel, qui est souvent d'être impliquée et non d'être passive. D'avoir réfléchi aux avantages et inconvénients des options permet à l'ainé.e et ses proches de prendre une décision éclairée, réduit les attentes irréalistes et le regret.
La majorité des participants ont indiqué que leur choix préféré est de rester à leur domicile.</t>
  </si>
  <si>
    <t>L'initiative répond à un besoin exprimé par les équipes de soins à domicile, également la décision de choix de milieu de vie ainsi que d'autres décisions reliées au maintient à domicile son aujourd'hui encore considérées les plus difficiles pour les ainé.es canadiens.
Premier modèle d'intervention qui inclus toutes les personnes entourant l'aîné.e dans le processus décisionnel.
La formation peut facilement être adaptée  pour être donnée à des personnes qui ne sont pas des professionnel.les de la santé mais qui accompagnent des aîné.es ou des proches aidant.es.</t>
  </si>
  <si>
    <t>L'outil d'aide à la décision peut être utilisé seul, mais l'effet positif est supérieur lorsque combiné à la formation. Ce qui peut être perçu comme une limite.</t>
  </si>
  <si>
    <t>France Légaré</t>
  </si>
  <si>
    <t>Université Laval; centre de recherche santé durable VITAM; CHU de Québec</t>
  </si>
  <si>
    <t>France.Legare@fmed.ulaval.ca</t>
  </si>
  <si>
    <t>Services de proximité
Connaissance des services</t>
  </si>
  <si>
    <t>Reper-Âge</t>
  </si>
  <si>
    <t>Former les employés des divers commerces de proximité de la Matapédia afin qu'ils puissent détecter les signes de perte d'autonomie ou de maltraitance afin de leur proposer d'être référés pour favoriser le maintien à domicile.</t>
  </si>
  <si>
    <t>Personnes âgées en perte d'autonomie</t>
  </si>
  <si>
    <t>En 2012, le nombre de personnes âgées inconnues du réseau de la santé et référée en RI ou en RPA était de 48%. Ce qui implique qu'un nombre important d'aînés ne recevaient pas de services pouvant leur permettre de demeurer à domicile et lorsqu'ils devenaient connu du réseau de la santé leur état était si précaire qu'ils ne pouvaient rester à domicile.</t>
  </si>
  <si>
    <t>Permettre au réseau de la santé d'intervenir précocement auprès des aînés afin de s'assurer d'un maintien à domicile. Assurer une vigie collective des aînés du territoire. Maintenir un réseau vivant.</t>
  </si>
  <si>
    <t>Canada,
Québec,
Bas-Saint-Laurent,
MRC Matapédia</t>
  </si>
  <si>
    <t>CISSS BSL</t>
  </si>
  <si>
    <t>Municipalité Causapscal, Seigneurie mon toit, Pharmacie Familiprix Causapscal, Aide-Maison Vallée, Centre d’Action Bénévole, RECEM, Propriétaires de ressources d’hébergement, Équipe GMF, 
Comité Maltraitance/maison des familles, Municipalité de Sayabec, Pharmacie Familiprix Amqui, Pompiers, Caisse Desjardins Vallée de La Matapédia, CMDP, Club des 50 ans et plus Amqui, Club des 50 ans et plus Causapscal, Moisson Vallée, Rayon partage, Aurore Boréal Spa, Centre Éclosion, Pharmacie Familiprix Sayabec, Ville Amqui, Premiers répondants Sayabec, SQ</t>
  </si>
  <si>
    <t>Plusieurs références ont été faites suite aux formations. Cependant, si on ne relance pas les partenaires fréquemment les références diminuent. Cela demande des ressources et du temps.</t>
  </si>
  <si>
    <t>Belle synergie entre la communauté et le CISSS
Beau travail interdirection CISSS</t>
  </si>
  <si>
    <t xml:space="preserve">Les principales limites du projet consistent en l'implication constante de ressources pour s’assurer de son maintien. Il s’agit aussi d’un projet où le principal objectif est de référer aux services de santé et de services sociaux et donc c’est au principal bénéficiaire de le maintenir. La création des CISSS n’a pas permis de poursuivre ce projet en cours par manque de ressources. De plus, la mise en place de ce type de réseau à l’échelle d’un territoire d’un CISSS serait beaucoup plus complexe qu’à la hauteur d’une MRC.  </t>
  </si>
  <si>
    <t>Alexis D'Aoust-Tremblay</t>
  </si>
  <si>
    <t>alexis.daoust-tremblay.cisssbsl@ssss.gouv.qc.ca</t>
  </si>
  <si>
    <t>Transport et mobilité active</t>
  </si>
  <si>
    <t>Accompagnement- transport</t>
  </si>
  <si>
    <t xml:space="preserve">Nous avons obtenu du financement pour nous permettre d’offrir de l’accompagnement-transport à l’ensemble de la population âgée du Témiscamingue. Nous avons acheté 3 véhicules et nous les avons déployés sur le territoire soit un dans le secteur centre, un dans le secteur Est et un autre dans le secteur Nord. Le projet consiste à accompagner la personne âgée qui n’a plus de véhicule ou de permis de conduire ou encore qui ne conduit plus l’hiver vers les services qui n’existent plus dans leur secteur. Dans plusieurs municipalités il n’y a plus d’épicerie. </t>
  </si>
  <si>
    <t>Personnes âgées</t>
  </si>
  <si>
    <t>Le fait que nous vivons dans une région où les distances entre les municipalités ayant des services et celles qui n’en ont plus est très important et un aîné qui perd son permis de conduire se retrouve sans moyen de se rendre à l’épicerie qui se trouve dans un village a plus de 40 Km donc pour la pharmacie et les autres services c’est la même situation.</t>
  </si>
  <si>
    <t>Offrir un moyen aux personnes âgées de continuer à bien se nourrir et être capable de rencontrer le pharmacien si besoin, de briser l’isolement puisque la sortie pour faire l’épicerie permet de rencontrer des gens et de socialiser un peu.</t>
  </si>
  <si>
    <t>Canada,
Québec,
Abitibi-Témiscamingue</t>
  </si>
  <si>
    <t>Comités locaux (17 comités dans 17 localités), FQIS (Fond Québécois d’initiatives sociale)</t>
  </si>
  <si>
    <t>Pour le secteur centre nous avons en moyenne 6 accompagnements par jour. Nous sommes a revoir le projet afin d’avoir une deuxième voiture pour le secteur centre.</t>
  </si>
  <si>
    <t>Financement récurent</t>
  </si>
  <si>
    <t>Gratuité des circuits locaux – La Ville de Sainte-Julie investit dans la mobilité</t>
  </si>
  <si>
    <t>La Ville de Sainte-Julie offre à tous ses citoyens la gratuité du transport collectif local depuis le 1er janvier 2014. Cette mesure répond à une demande exprimée à maintes reprises dans le cadre de consultations citoyennes, notamment celles effectuées dans le cadre de la planification stratégique de la Ville et de la démarche de Municipalité amie des aînés. En effet, les citoyens souhaitaient pouvoir utiliser le service de transport collectif local pour accéder à divers points de services et lieux d’intérêt selon des horaires flexibles. Cette action, jumelée à la révision des circuits pour mieux arrimer les correspondances, a permis d’augmenter de façon considérable l’achalandage. Depuis la mise en place de ce service et les différentes actions de promotion effectuées par la Ville, on note une hausse de l’achalandage de plus de 60 %.En plus de permettre aux citoyens de se déplacer gratuitement, la Ville de Sainte-Julie change les habitudes de déplacement de ses citoyens, particulièrement les aînés, en leur démontrant que l’utilisation des transports collectifs est avantageuse sur plusieurs plans.</t>
  </si>
  <si>
    <t>L'ensemble des résidents de la Ville de Sainte-Julie</t>
  </si>
  <si>
    <t xml:space="preserve">Dans le cadre de ses différentes consultations citoyennes (planification stratégique, accréditation municipalité amie des aînés, etc.), la Ville de Sainte-Julie a écouté ses citoyens qui exprimaient leur volonté d’utiliser davantage le service de transport collectif local si ce dernier était amélioré. En effet, les heures de passages et les correspondances n’étaient pas toujours adéquates, particulièrement en période hors pointe. Plusieurs personnes utilisaient le service pour rejoindre le terminus et prendre les circuits interurbains mais l’utilisation à l’intérieur de la ville n’atteignait pas les résultats escomptés.  De plus, de gros autobus bruyants étaient souvent utilisés dans les quartiers résidentiels, incommodant plusieurs citoyens. La Commission de transport collectif, composée d’élus et de fonctionnaires municipaux ainsi que de collaborateurs de la Société Gestrans, responsable de la gestion du service de transport collectif à l'époque, a réfléchi au meilleur moyen d’augmenter l’achalandage des circuits locaux. </t>
  </si>
  <si>
    <t xml:space="preserve">L'objectif du projet était de répondre aux attentes exprimées par les usagers, telles que les correspondances améliorées, la réduction du temps d’attente, l’ajout de départs le samedi, le jour et le soir, la révision des trajets, une flotte de véhicules rajeunie, l’élimination des taxibus pour les circuits locaux, l’utilisation accrue des autocars pour les circuits express et la bonification du service local. De plus, la Ville espérait avec ce projet avoir une hausse d’achalandage. </t>
  </si>
  <si>
    <t>Canada,
Québec,
Montérégie,
MRC Marguerite-D'Youville,
Sainte-Julie</t>
  </si>
  <si>
    <t>La Ville de Sainte-Julie</t>
  </si>
  <si>
    <t>Société Gestrans</t>
  </si>
  <si>
    <t>Plusieurs villes offrent maintenant la gratuité du transport collectif local, qui comporte de nombreux avantages. En plus d’augmenter l’achalandage, ce moyen permet de faire connaître le transport collectif à des clientèles qui n’étaient pas portées par son utilisation.
Environnement :  L'utilisation du transport collectif local et vers le terminus pour prendre les circuits express permet à de nombreuses familles d’éviter de se procurer une deuxième voiture, réduisant par le fait même l’émission de gaz à effets de serre.
Société : L’augmentation de la fréquence des passages des autobus, les améliorations apportées aux circuits et le confort des nouveaux autobus permettent à un plus grand nombre de personnes de se déplacer. Cette bonification de l’offre de service facilite entre autres le déplacement des personnes aînées, contribuant directement à l’essor de la communauté julievilloise. 
Économie : Comme les citoyens peuvent se déplacer plus rapidement et facilement à l’intérieur de la Ville à coût nul, l’économie locale est favorisée. Par exemple, des personnes aînées qui ne possèdent pas de voitures utilisent maintenant le service pour faire leurs achats localement, en toute indépendance.</t>
  </si>
  <si>
    <t>Julie Martin</t>
  </si>
  <si>
    <t>Ville de Sainte-Julie</t>
  </si>
  <si>
    <t>jmartin@ville.sainte-julie.qc.ca</t>
  </si>
  <si>
    <t>Cogir auto</t>
  </si>
  <si>
    <t>La Cogirauto est la première voiture en autopartage pour les résidences pour aînés, 100 % électrique, gratuite* pour les utilisateurs et adaptée aux résidences. Les employés sont des facilitateurs. Ils voient notamment à l’entretien ainsi qu’à la propreté et à la désinfection. Par ailleurs, une belle coordination se crée entre les résidents et les résidents qui sont aussi des chauffeurs bénévoles, de là la socialisation!  Ainsi, pour le Manoir Les Générations, quelques résidents sont des chauffeurs bénévoles et sont à la disposition des résidents, chaque jour de la semaine, afin de les conduire à l’épicerie, à leurs rendez-vous médicaux ou autres. Il est à noter que la Cogirauto ne se déplace que localement. Selon la disponibilité de la Cogirauto, les bénévoles peuvent sortir avec les résidents de quatre à six fois par jour, sept jours par semaine.</t>
  </si>
  <si>
    <t>Le service est offert aux résidents de la Résidence le Manoir des générations</t>
  </si>
  <si>
    <t>n.d.</t>
  </si>
  <si>
    <t>Les objectifs de COGIR avec l’autopartage se regroupent sous 3 grands axes : 1) réduire l’empreinte environnementale, 2) permettre aux résidents de se départir de leur voiture et 3) rendre plus accessibles les places de stationnements pour certains immeubles.</t>
  </si>
  <si>
    <t>Canada,
Québec,
Bas-Saint-Laurent,
MRC Rimouski-Neigette</t>
  </si>
  <si>
    <t>La société de gestion Cogir</t>
  </si>
  <si>
    <t>Manoir Les Générations</t>
  </si>
  <si>
    <t>Déjà avant la pandémie, au Manoir Les Générations à Rimouski, l’autopartage sortait 300 fois par mois. Depuis la mise en place de ce service, plusieurs résidents ont choisi de se départir de leur automobile.</t>
  </si>
  <si>
    <t>François Fortin-Bossé</t>
  </si>
  <si>
    <t>ffortinbosse@cogir.net</t>
  </si>
  <si>
    <t xml:space="preserve">Mobilaînés : co-création par et pour les aînés d’un guichet unique en mobilité pour optimiser leur autonomie </t>
  </si>
  <si>
    <t xml:space="preserve">Cette étude est menée avec une approche de co-conception du Living Lab, permettant un partage intersectoriel des connaissances et des solutions innovantes par et pour les personnes aînées. Un comité de pilotage composé de représentants des secteurs public et communautaire, de citoyens aînés et de scientifiques interdisciplinaires dirige le projet. L'étude de conception comprend trois phases : (1) Exploration : grâce à des ateliers de co-conception et à des revues de la littérature, les besoins en matière de planification des déplacements et des préférences des personnes aînées ont été identifiés pour soutenir la conceptualisation du guichet unique. (2) Expérimentation : quatre personnages ont été créés pour refléter les utilisateurs finaux typiques de la plate-forme. Des scénarios et des maquettes sont présentement en création grâce à des sessions de co-conception avec des participants incarnant des personas (n=12) pour développer un prototype. (3) Évaluation : Pour tester la convivialité du prototype, il sera documenté par et avec des personnes âgées (n=30) après avoir utilisé le prototype. Le comité de pilotage identifiera les moyens de soutenir la durabilité du projet. Les données qualitatives et quantitatives seront triangulées en fonction de chaque objectif de sous-phase. </t>
  </si>
  <si>
    <t xml:space="preserve">L'approche Living Lab permet un croisement des connaissances et des expériences des utilisateurs finaux de la plateforme (les aînés) ainsi que des représentants des secteurs public, privé et communautaire qui influencent de près ou de loin la mobilité des aînés sur le territoire du grand Sherbrooke. Les personnes aînées visées par cette étude ont 65 ans et plus et sont issues de réalités variées en terme socio-économique, géographique (rural / urbain) et d'autonomie de déplacement. </t>
  </si>
  <si>
    <t>Le vieillissement s’accompagne souvent d’enjeux sur le plan de la mobilité, ce qui augmente la dépendance et l'isolement social. Une diminution des capacités physiques, des ressources financières et/ou du réseau social peuvent amener les personnes aînées à éprouver des difficultés à sortir pour faire des courses, se rendre à un rendez-vous médical ou se divertir. Bien que divers moyens de transport soient actuellement disponibles, peu de personnes âgées savent lesquels sont vraiment adaptés à leurs besoins et préférences. Il est donc essentiel d'accompagner les personnes âgées dans le choix et l'utilisation des moyens de transport en simplifiant les interfaces de communication qui leur conviennent le mieux.</t>
  </si>
  <si>
    <t>Le projet Mobilaînés vise à développer un outil « guichet unique» adapté à la réalité des aînés pour les aider à identifier le ou les modes de transport existants correspondant le mieux à leurs besoins et leurs préférences et leur permettre de se déplacer où, quand et comment ils le souhaitent. Le guichet sera construit sur une plateforme web et inclura un service téléphonique pour assurer son accessibilité. La  première  phase du projet vise à bien comprendre les besoins et les enjeux liés à la mobilité des aînés sur le territoire du grand Sherbrooke et à identifier les éléments de solution à mettre en place. La deuxième phase vise à croiser les savoirs des aînés, des partenaires et des chercheurs impliqués pour créer les pièces du guichet Mobilaînés. La dernière phase du projet permet de joindre ensemble toutes les pièces développées pour tester en situation réelle la première version du guichet unique.</t>
  </si>
  <si>
    <t>2019 (première phase) et 2023 (étude prévue).</t>
  </si>
  <si>
    <t>Centre de recherche sur le vieillissement</t>
  </si>
  <si>
    <t xml:space="preserve">Laboratoire d'innovations par et pour les aînés (LIPPA), participation citoyenne, ACET – Banque Nationale, Centre intégré universitaire de santé et de services sociaux de l’Estrie – Centre hospitalier universitaire de Sherbrooke, Corporation de développement communautaire de Sherbrooke - Solidarité Transport, Agence de santé publique du Canada, Sercovie, Sage Innovation, Société de transport de Sherbrooke, Table de concertation des aînés de l'Estrie, Sherbrooke Ville en Santé. Collaborent également au projet, à travers des ateliers ou des rencontres: Centre de mobilité durable de Sherbrooke, Taxis de Sherbrooke, Embarque Estrie, Lennoxville Community Aid, Réseau d'amis et Ville de Sherbrooke. </t>
  </si>
  <si>
    <t>Ce service de planification du transport multiplateforme à guichet unique fusionnera les options de transport existantes en un seul endroit. En répondant à une grande variété de besoins et de préférences des personnes âgées, MOBILAINÉS les aidera à se sentir à l'aise et en sécurité lors de leurs déplacements, ce qui devrait augmenter leur participation à des activités significatives et réduire le risque d'isolement social.</t>
  </si>
  <si>
    <t xml:space="preserve">En se concentrant sur les besoins exprimés lors de séances de co-conception par une grande variété de personnes aînées, la méthodologie et les solutions développées pourraient être reproductibles et exportables (donc offrant un fort potentiel de transférabilité). De plus, comme l'un des principaux enjeux de l'innovation en recherche est la capacité de « vivre » une fois l'étude terminée, notre équipe cherche à soutenir la pérennité de MOBILAINÉS en abordant cette question importante dès les phases initiales de l'étude avec des membres du comité de pilotage. </t>
  </si>
  <si>
    <t>Bien que les laboratoires vivants se soient avérés bien adaptés pour développer des solutions innovantes à des problèmes sociaux complexes, notamment le vieillissement, ils présentent des défis. Par exemple, le processus de co-création entraîne des boucles d'itération qui prennent du temps, la collaboration intersectorielle nécessite des canaux de communication bien établis et un suivi constant des avancées par expertise sans parler des défis d'organisation pour établir les emplacements et les types d'ateliers de co-conception en période pandémique. L'utilisation d'outils collaboratifs et de communication des avancées, des ateliers de co-conception adaptés et la poursuite de rencontres pour soutenir l'engagement des partenaires et la participation des personnes aînées permettent d'atténuer les effets des défis mentionnés.</t>
  </si>
  <si>
    <t>Catherine Girard</t>
  </si>
  <si>
    <t>Centre de recherche sur le vieillissement / Université de Sherbrooke</t>
  </si>
  <si>
    <t>catherine.girard3@usherbrooke.ca</t>
  </si>
  <si>
    <t>Mobilité DDR</t>
  </si>
  <si>
    <t>L’objectif du projet est, en collaboration avec les partenaires du milieu, de créer des solutions novatrices afin d’adapter le système de transport collectif à la réalité des aînés sur le territoire, sans oublier les autres tranches de la population affectée par les enjeux de mobilité. Le projet permettait la création d'une cellule d'innovation. Une cellule d’innovation rassemble tous les acteurs touchés par une problématique, un projet ou le développement de nouveaux produits ou services dans un processus dynamique visant à trouver des solutions inédites et innovantes. Les usagers (réels ou potentiels) sont parties prenantes du comité en tant qu’experts de leurs besoins et collaborent étroitement avec les intervenants, les décideurs, les chercheurs et les concepteurs. Plusieurs ateliers ont été mis en place au cours du projet visant à mieux connaître le contexte, les barrières d'accès au transport, les défis, les moyens de communication et les messages importants à transmettre à la population pour augmenter l'utilisation du transport collectif.</t>
  </si>
  <si>
    <t xml:space="preserve">Les aînés du territoire, mais également les autres tranches d'âge, notamment les jeunes et les travailleurs. </t>
  </si>
  <si>
    <t>Accès Transport est un nouvel organisme à but non lucratif offrant différents services de mobilité sur le territoire de la MRC (transport adapté, interurbain, etc.). Le lancement d’un nouveau service innovant à l’été 2018, le Circuit urbain vert, a constitué l’amorce du présent projet de recherche. Ce service borne à borne, à la demande, permet aux gens de Saint-Félicien et de Roberval de se déplacer à l’intérieur de leur ville respective et évolue rapidement.
Au niveau du contexte de la mobilité sur le territoire, deux défis importants caractérisent le milieu à l’égard d’un service de transport collectif : une faible densité de population (10,3 hab./km2 contre 72,7 hab./km2 pour le Québec) représente un frein à l’implantation d’un service de transport collectif traditionnel et, le vieillissement de la population y est plus marqué et plus rapide que l’ensemble du Québec (31 % d’aînés contre 23,1 % d’ici 2026), d’où l’importance de renforcer les facilités de déplacement pour favoriser l’accès aux services.</t>
  </si>
  <si>
    <t xml:space="preserve">Améliorer et adapter l'offre de transport dans les municipalités aux besoins des aînés, des jeunes et des travailleurs. Améliorer la communication sur l'offre de transport. Augmenter les déplacements en transport collectif sur le territoire. </t>
  </si>
  <si>
    <t>2018-2020</t>
  </si>
  <si>
    <t xml:space="preserve">Canada,
Québec,
Saguenay-Lac-Saint-Jean,
MRC du Domaine-du-Roy  </t>
  </si>
  <si>
    <t xml:space="preserve">MRC du Domaine-du-Roy  </t>
  </si>
  <si>
    <t>Usagers, intervenants œuvrant auprès des aînés ainsi que d’autres clientèles, MRC du Domaine-du-Roy et municipalités, le secteur privé, Accès Transport (mandaté dans la gestion du transport par la MRC), entreprises de taxis et conducteurs, chercheurs (ÉCOBES)</t>
  </si>
  <si>
    <t>Le projet a permis d'adapter les pratiques de communication afin d'avoir les bonnes stratégies de communication pour les personnes aînées. 
Le projet a également permis de comprendre les besoins et les contraintes à l'utilisation du transport collectif afin de planifier ce dernier en fonction des besoins aînés.</t>
  </si>
  <si>
    <t>La Maison de quartier (Gaspé-Sandy-Beach)</t>
  </si>
  <si>
    <t xml:space="preserve">Les partenaires impliqués dans le développement du projet de la Maison de quartier ont proposé une mission et des objectifs à partir d’une analyse des principaux constats soit: des familles isolées ayant peu ou pas d’interactions entre elles; haut taux d’intervention policière et psychosociale (CLSC DPJ) dans le quartier; l’absence d’une vie associative et communautaire; difficulté pour les organismes de la communauté (publics et communautaires) de rejoindre les résidents du quartier. 
Le développement de la MDQ repose sur la mobilisation de plusieurs partenaires qui ont accepté de mettre en commun leurs ressources (humaines, financières, matérielles) pour soutenir le projet soit; l’Office municipal d’habitation de Gaspé (OMH de Gaspé), le Centre intégré de santé et de services sociaux (CISSS) de la Gaspésie, la Démarche intégrée en développement social de la MRC de La Côte-de-Gaspé (Démarche en DS), la Ville de Gaspé et le Cégep de la Gaspésie et des Îles soutiennent le projet depuis 2014.
</t>
  </si>
  <si>
    <t>La MDQ est située dans un quartier HLM construit dans les année 1970 où l’on retrouve près de 200 logements sur un seul kilomètre carré. Par son approche communautaire et inclusive, la MDQ dessert par sa mission toute clientèle de 0 à100 ans</t>
  </si>
  <si>
    <t xml:space="preserve">La mission de la Maison de quartier vise à améliorer la qualité de vie des familles et à animer la fibre communautaire du quartier en offrant du soutien sociocommunautaire de proximité. Sur le plan des objectifs spécifiques, la revue de la documentation de la Maison de quartier nous a permis d’en ressortir huit : offrir un support de proximité aux familles des HLM,  favoriser l’expression des besoins des familles et l’émergence de solutions communes,  développer le pouvoir d’agir et l’esprit de citoyenneté, accroître le sentiment d’appartenance à la communauté, favoriser le sentiment de sécurité des locataires dans leur milieu, briser l’isolement des familles en faisant connaître les ressources du milieu, assurer une meilleure accessibilité et accroître le sentiment de confiance, influencer positivement la perception du reste de la communauté (briser les préjugés) et, établir une structure efficace de collaboration avec les partenaires. 
</t>
  </si>
  <si>
    <t>Canada,
Québec,
Gaspésie-Iles-de-la-Madeleine,
MRC Gaspé</t>
  </si>
  <si>
    <t>L'office municipale de l’habitation de Gaspé (OMH Gaspé)</t>
  </si>
  <si>
    <t>OMH Gaspé, CISSS de la Gaspésie, Maison des jeunes, Démarche en DS de la Côte-de-Gaspé, Cégep, Ville de Gaspé, Association des locataires (comité citoyen)</t>
  </si>
  <si>
    <t>Brise l’isolement
Développement du sentiment d’appartenance à la communauté
Impact positif sur le climat social et sur le sentiment de sécurité des résidents du quartier
Limiter les comportements délinquants et pacification de certains conflits.
Empowerment/prise de pouvoir des citoyens, en lien avec le rôle « agent facilitateur » et non de « faire pour »
Facilite l’accès pour les citoyens aux autres ressources disponibles dans la communauté</t>
  </si>
  <si>
    <t>L’enjeu le plus important du projet nous apparait être la gouvernance. Rappelons que la Maison de quartier n’a pas de constitution légale. Elle s’appuie sur un Comité de suivi, qui a été fragilisé à la suite du départ de plusieurs membres fondateurs. L’OMH assure la gestion administrative et financière du projet et offre un encadrement aux ressources humaines. L’engagement des partenaires au sein du Comité de suivi n’est pas formalisé et repose sur la bonne volonté des individus qui le composent. L’absence d’une gouvernance claire et officielle peut affecter la légitimité et la crédibilité du projet et rendre difficile l’accomplissement de la mission.</t>
  </si>
  <si>
    <t>Julien Deraiche</t>
  </si>
  <si>
    <t>CISSS de la Gaspésie - OC</t>
  </si>
  <si>
    <t>julien.deraiche.cisssgaspesie@ssss.gouv.qc.ca</t>
  </si>
  <si>
    <t>Soutien à domicile
Proche aidance
Connaissance des services</t>
  </si>
  <si>
    <t>Courtière de services au sein de l'équipe SAPA</t>
  </si>
  <si>
    <t>Cette personne est mandatée pour maîtriser/approfondir l'offre de services existante dans le réseau local de services (RLS) en lien avec les aînés. Elle est en collaboration avec les organismes communautaires et les résidences privées pour aînés (RPA). Elle est en support aux intervenants de son équipe afin qu'ils connaissent les services et qu'ils puissent mieux guider leurs usagers. La courtière de services participe aussi à des projet de développement de services afin de mieux répondre aux besoins des aînés.</t>
  </si>
  <si>
    <t>Ce sont les aînés qui sont visés, mais la courtière de services n'interagit pas avec eux directement. Elle interagit avec les intervenants de son équipe, les organismes communautaires, les RPA, des employés d'autres secteurs du CISSS. Le tout dans l'objectif du maintien à domicile des personnes âgées.</t>
  </si>
  <si>
    <t>Au départ, ce rôle a été réfléchi pour faciliter la mise en place de services lors des sorties à l'hôpital de nos usagers. Avec le temps, il a été bénéfique de faire évoluer ce rôle afin que ce soit avantageux pour tous les aînés suivis au soutien à domicile.</t>
  </si>
  <si>
    <t>Meilleure connaissance par les intervenants de l'offre de services existante pour les aînés. Faciliter le développement des services offerts aux aînés à l'interne (au sein du CISSS) et à l'externe (collaboration avec les partenaires RLS).</t>
  </si>
  <si>
    <t>Canada,
Québec,
Chaudière-Appalaches</t>
  </si>
  <si>
    <t>CISSS Chaudière-Appalaches</t>
  </si>
  <si>
    <t>Les chefs au soutien à domicile du SAPA et les coordonnateurs clinico-administratifs du SAPA du CISSS CA.</t>
  </si>
  <si>
    <t>Une meilleure connaissance et une meilleure coordination des services existants.
Un meilleur support aux intervenants en lien avec l'offre de services interne et externe.</t>
  </si>
  <si>
    <t>Un des avantages est de se référer toujours à la même personne pour les démarches d'informations sur les services et le développement de services. D'avoir une personne facilite aussi la collaboration avec les partenaires puisque les liens se créent plus facilement.</t>
  </si>
  <si>
    <t>On ne voit pas vraiment d'inconvénients à cette initiative.</t>
  </si>
  <si>
    <t>Caroline Turgeon</t>
  </si>
  <si>
    <t>CISSSCA - Secteur Thetford</t>
  </si>
  <si>
    <t>caroline.turgeon@ssss.gouv.qc.ca</t>
  </si>
  <si>
    <t>Proche aidance</t>
  </si>
  <si>
    <t>Équipe volante</t>
  </si>
  <si>
    <t xml:space="preserve">Nous avons formés une équipe qui se déplace sur le territoire de la vallée de La Matapédia. Ces intervenants (travailleur sociaux, éducateurs ou infirmiers auxiliaires) vont offrir du répit aux proche aidants. </t>
  </si>
  <si>
    <t>Aînés et proches aidants</t>
  </si>
  <si>
    <t>Les gens qui cohabitent avec un conjoint ou un parent qui devient inapte a s'occuper de soi ont besoin d'aide. La personne qui aide devient un aidant naturel et a besoin de répit parfois.</t>
  </si>
  <si>
    <t>Éviter l’épuisement des aidants naturels. Offrir un temps de qualité à l'aidé.</t>
  </si>
  <si>
    <t>Canada,
Québec,
Bas-Saint-Laurent,
MRC Vallée de La Matapédia</t>
  </si>
  <si>
    <t>Centre d'action bénévole vallée de La Matapédia</t>
  </si>
  <si>
    <t>Ce projet a permis à beaucoup de gens de demeurer plus longtemps à domicile.</t>
  </si>
  <si>
    <t>Les gens sont tellement heureux que ce soit un service gratuit. Ils ont 8h/mois de répit.</t>
  </si>
  <si>
    <t>Le budget qui nous limite dans le nombres d'employés.</t>
  </si>
  <si>
    <t>Pascale Rioux</t>
  </si>
  <si>
    <t>directioncabvallee@cgocable.ca</t>
  </si>
  <si>
    <t>Service de soutien aux proches aidants (Projet APPUI)</t>
  </si>
  <si>
    <t>Les proches aidants de la MRC de RDL, plus particulièrement les proches aidants de personnes aînées (50 ans et plus).</t>
  </si>
  <si>
    <t xml:space="preserve">Manque de soutien dédié spécifiquement aux proches aidants et à leurs besoins. Méconnaissance de la réalité des proches aidants. Manque de coordination et de concertation entre les organismes qui interviennent auprès des proches aidants, bris de services, dédoublement de services. Épuisement des proches aidants, sous-utilisation des ressources, hébergement précipité de la personne aidée.  </t>
  </si>
  <si>
    <t>Améliorer le contact précoce auprès des proches aidants pour éviter l’épuisement. Impliquer les organisations en contact avec la dyade aidant-aidé dans le référencement précoce. Assurer un suivi auprès des proches aidants tout au long de leur trajectoire afin de leur rappeler les services qui pourraient être adaptés à leurs besoins, le bon service au bon moment. Documenter les besoins individuels et collectifs des proches aidants sur le territoire afin d’adapter l’offre de services en continu. Offrir des activités d’information, de formation et du soutien psychosocial individuel ou de groupe sur l’ensemble du territoire.  Sensibiliser les milieux à la réalité quotidienne des proches aidants pour favoriser la solidarité sociale. Élargir la concertation autour de l’enjeu pour assurer une pérennité des services.</t>
  </si>
  <si>
    <t>Canada,
Québec,
Bas-Saint-Laurent,
MRC de Rivière-du-Loup</t>
  </si>
  <si>
    <t>Centre d'action bénévole des Seigneuries</t>
  </si>
  <si>
    <t>APPUI
Le Comité proche aidant qui regroupe des personnes qui ont vécu la proche aidance et des acteurs de différentes organisations qui côtoient des proches aidants: CISSS du BSL, Ville de RDL, Centre Femmes du Grand-Portage, Comité d'accompagnement La Source, Maison Desjardins de soins palliatifs du KRTB, Société Alzheimer du BSL, AQDR.</t>
  </si>
  <si>
    <t xml:space="preserve">D'année en année, nous notons une augmentation importante du nombre de proches aidants qui utilisent nos services. Les proches aidants rejoints démontrent un haut niveau de satisfaction et beaucoup de reconnaissance face à la pertinence de nos services et aux impacts bénéfiques sur leur qualité de vie: meilleure connaissance des ressources, accès facilité aux services, diminution de l'épuisement, diminution de l'isolement, développement de nouvelles compétences, etc.  Les activités d'information et de formation grand public nous permettent de faire connaître nos services avant même que les personnes deviennent proches aidantes. Certaines réalisent alors qu'elles sont proches aidantes, ce qui favorise un contact précoce. Nous constatons une augmentation du nombre de référencements vers nos services par les différentes organisations qui interviennent auprès des proches aidants sur le territoire de la MRC. Nous remarquons une plus grande concertation et sensibilisation du milieu et de la communauté autour de la proche aidance.  </t>
  </si>
  <si>
    <t xml:space="preserve">Ressource stable et dédiée au projet depuis plusieurs années. 
Grande implication de nos partenaires. 
Bouche à oreilles sur notre calendrier d’activités et nos services. 
Intérêt des médias à publiciser nos activités. 
Professionnels et conférenciers disponibles et généreux de leur temps et de leur expertise. </t>
  </si>
  <si>
    <t>Le référencement précoce demeure un défi surtout en provenance du réseau hospitalier et du CISSS. Roulement de personnel dans le réseau de la santé et des services sociaux. Le manque de salles disponibles et à faible coût pour tenir les activités conférence. Rejoindre les proches aidants isolés sur tout le territoire. Le budget limité pour nos déplacements devient un enjeu pour offrir des suivis psychosociaux à domicile sur tout le territoire. Le manque de main-d'œuvre pour répondre à la demande de répit.</t>
  </si>
  <si>
    <t>Virginie Pelletier</t>
  </si>
  <si>
    <t xml:space="preserve">CAB des Seigneuries </t>
  </si>
  <si>
    <t>procheaidant@cabseigneuries.com</t>
  </si>
  <si>
    <t>Home for life</t>
  </si>
  <si>
    <t>Fait la promotion de la construction de maisons adaptées à tous les âges et aux limitations physiques. L'organisme fait de l'éducation, du développement technique et des plaidoyers afin de favoriser ce type de construction</t>
  </si>
  <si>
    <t>Décideurs, constructeurs, propriétaires de maisons</t>
  </si>
  <si>
    <t>Non répertorié</t>
  </si>
  <si>
    <t>Canada,
Alberta,
Calgary</t>
  </si>
  <si>
    <t>Wheel pad</t>
  </si>
  <si>
    <t>Construit des minimaisons adaptées pour les personnes à mobilité réduite. Ces unités peuvent être annexées de façon temporaire ou permanente à une maison existante. Les unités sont offertes en vente ou en location.</t>
  </si>
  <si>
    <t>Personnes devant adapter leur maison pour une personne à mobilité réduite</t>
  </si>
  <si>
    <t>États-Unis</t>
  </si>
  <si>
    <t>Wheelpad</t>
  </si>
  <si>
    <t>Safe at home</t>
  </si>
  <si>
    <t>Effectue des travaux pour maintenir la sécurité des personnes dans leur domicile, notamment les ainés. Les travaux peuvent inclure : réparation de toit qui coule, réparation électrique ou de plomberie, peinture,  installation de barres d'appui, modification de la largeur des portes, construction de rampes d'accès, etc.</t>
  </si>
  <si>
    <t>Personnes à faible revenu et dans l'incapacité de réaliser les travaux</t>
  </si>
  <si>
    <t>Rebuilding together</t>
  </si>
  <si>
    <t>Senior Home Maintenance Assistance</t>
  </si>
  <si>
    <t>La municipalité de Cleveland fournit un large éventail de services à domicile aux personnes âgées dont: 
- une assistance pour des réparations domiciliaires afin d'éviter les problématiques de faux entrepreneurs et de prêts abusifs. 
- des aides financières pour les réparations et l'entretien des maisons.</t>
  </si>
  <si>
    <t>60 ans et + ou avec invalidité</t>
  </si>
  <si>
    <t>États-Unis,
Cleveland</t>
  </si>
  <si>
    <t>City of Cleveland</t>
  </si>
  <si>
    <r>
      <rPr>
        <u/>
        <sz val="11"/>
        <color rgb="FF1155CC"/>
        <rFont val="Calibri"/>
        <family val="2"/>
      </rPr>
      <t xml:space="preserve">Unité d'habitation accessoire </t>
    </r>
    <r>
      <rPr>
        <i/>
        <u/>
        <sz val="11"/>
        <color rgb="FF1155CC"/>
        <rFont val="Calibri"/>
        <family val="2"/>
      </rPr>
      <t>Accessory Dwelling Units</t>
    </r>
  </si>
  <si>
    <t>Permet l'ajout d'une deuxième unité d'habitation sur le terrain d'une maison unifamiliale (peut être attaché ou non à celle-ci). Souvent utilisées pour accueillir un parent vieillissant, ces maisons peuvent également servir à d'autres fins.</t>
  </si>
  <si>
    <t>Tous</t>
  </si>
  <si>
    <t>États-Unis,
Washington,
Vancouver</t>
  </si>
  <si>
    <t>City of Vancouver (Washington)</t>
  </si>
  <si>
    <t>Maison des Babayagas</t>
  </si>
  <si>
    <t>Comporte 25 logements sociaux dont 21 sont réservés à des femmes ainées et 4 sont réservés à des moins de 30 ans. La propriété comporte aussi 2 salles réservées aux activités collectives et 3 jardins. Vise l'autoprise en charge, l'entraide, l'autonomie et la démocratie participative.</t>
  </si>
  <si>
    <t>Femmes de 60 ans et +</t>
  </si>
  <si>
    <t>France,
Montreuil</t>
  </si>
  <si>
    <t>La Maison des Babayagas</t>
  </si>
  <si>
    <t>Wintringham</t>
  </si>
  <si>
    <t>Offre des services à des ainés en situation d'itinérance ou à risque d'itinérance. Oriente notamment vers différentes options d'hébergement (avec ou sans soins) abordables, en ville ou en périphérie.</t>
  </si>
  <si>
    <t>50 ans et +</t>
  </si>
  <si>
    <t>Australie,
Melbourne et Regional Victoria</t>
  </si>
  <si>
    <t>Footcare services</t>
  </si>
  <si>
    <t>Fournit un large éventail de services aux ainés, dont les soins des pieds à domicile incluant les soins de base (ex. : couper les ongles) et les soins médicaux effectués par un podiatre (ex. : verrues, pied d’athlète, oignons). Gratuit ou payant selon les régions</t>
  </si>
  <si>
    <t>Royaume-Uni</t>
  </si>
  <si>
    <t>Age UK</t>
  </si>
  <si>
    <t>Handyperson service</t>
  </si>
  <si>
    <t>Fournit du soutien aux personnes âgées via un large éventail de services dont un service payant de petits travaux (handyperson) p.ex. installation de tablettes, d'alarmes de fumée, de verrous, d'ampoules électriques écoénergétiques, etc.</t>
  </si>
  <si>
    <t>Chore services - Senior Home Maintenance Assistance</t>
  </si>
  <si>
    <t>Mobilise des employés municipaux et les participants d'un programme de travaux communautaires (partenariat avec les services correctionnels) pour offrir gratuitement les services suivants:  tonte de gazon (environ 1 fois par mois), raclage de feuilles, déneigement des escaliers et accès (le stationnement n'est pas déneigé), tâches intérieures sur demande (p. ex. Ménage, installation de détecteurs de fumée, élagage et coupe d'arbres problématiques, extermination des punaises de lit, etc.). La municipalité de Cleveland fournit aussi un large éventail d'autres services à domicile aux personnes âgées.</t>
  </si>
  <si>
    <t>City of Cleaveland</t>
  </si>
  <si>
    <t>Senior Hubs</t>
  </si>
  <si>
    <t>Crée un réseau d'individus et de partenaires autour d'un but commun: impliquer et servir les ainés. Les communautés collaboratives créées sont dirigées par des ainés. Elles cherchent à identifier les forces et les vides de services, puis à concerter la réponse des partenaires aux besoins locaux des ainés.</t>
  </si>
  <si>
    <t>Canada,
Vancouver</t>
  </si>
  <si>
    <t>South Vancouver Neighbourhood House</t>
  </si>
  <si>
    <t>Home Care Package</t>
  </si>
  <si>
    <t>Offre un soutien financier et logistique pour répondre à des besoins d'aide à domicile. L'initiative a été déployée de 2013 à 2017.  Les personnes admissibles au programme reçoivent une subvention sous forme de "home care package". Ce fonds est géré par un "provider" choisi par la personne parmi les entités autorisées. Le "provider" évalue les besoins de la personne et conçoit avec elle un plan de soins indiquant vers quels services les fonds seront dépensés. Les services admissibles sont très variés (réparations de maison, entretien ménager, soins de santé, activités sociales, massage, support personnel lors de déplacement ou de voyages, fabrication de bacs de jardinage surélevés, coupons de taxi, soins personnels, etc.). Ce qui n'est pas couvert: nourriture, factures courantes, loyer, choses déjà couvertes, divertissement, par le système de santé ou le gouvernement australien.</t>
  </si>
  <si>
    <t>Personnes nécessitant certaines formes d'aide à domicile</t>
  </si>
  <si>
    <t>Australie</t>
  </si>
  <si>
    <t>COTA</t>
  </si>
  <si>
    <t>Volunteer drop offs</t>
  </si>
  <si>
    <t>Recrute des bénévoles pour déposer des biens essentiels chez des personnes âgées à leur demande. Les bénévoles déposent de l'épicerie, des médicaments, etc., mais ne font pas de visites.</t>
  </si>
  <si>
    <t>66 ans et + avec support social limité</t>
  </si>
  <si>
    <t>Canada,
Calgary</t>
  </si>
  <si>
    <t>Calgary seniors' resource society</t>
  </si>
  <si>
    <t>Senior Markets</t>
  </si>
  <si>
    <t>Adapte l'environnement du supermarché aux besoins des personnes âgées avec des étalages faciles d'accès, une zone de relaxation, allées élargies, plancher antidérapant, éclairage amélioré, étiquetage  en gros caractères, petites quantités disponibles, loupes accrochées aux paniers et aux tablettes, sièges intégrés aux paniers pour prendre une pause, boutons d'appels d'urgence</t>
  </si>
  <si>
    <t>Allemagne</t>
  </si>
  <si>
    <t>Kaiser grocery stores</t>
  </si>
  <si>
    <t>Clinique mobile au Manitoba</t>
  </si>
  <si>
    <t>Utilise un autobus conçu pour offrir une gamme complète de soins de santé primaire dans des communautés de petite taille. La clinique mobile est dotée d'infirmières pouvant offrir les soins suivants: examens physiques, tests diagnostiques, vaccination, ordonnances, indices de pression systolique (IPCB), traitements pour maladies bénignes, recommandations, promotion et éducation en matière de santé. Les personnes peuvent y recevoir la plupart de leurs soins de santé. Le service est temporairement suspendu en raison de la COVID-19.</t>
  </si>
  <si>
    <t>Ouvert à tous</t>
  </si>
  <si>
    <t>Canada,
Manitoba</t>
  </si>
  <si>
    <t>Southern Health - Santé sud</t>
  </si>
  <si>
    <t>Transport</t>
  </si>
  <si>
    <t>Community Bus</t>
  </si>
  <si>
    <t>Dédie un autobus pour répondre aux besoins des ainés. L'autobus est adapté et sa route est pensée en fonction des arrêts fréquemment utilisés par les ainés (centre commercial, centre de loisirs, résidences, etc.). Les embarquements et débarquements se font directement au domicile des personnes.</t>
  </si>
  <si>
    <t>Canada,
Terre-Neuve, 
St-John</t>
  </si>
  <si>
    <t>St. John's Transportation Commission</t>
  </si>
  <si>
    <t xml:space="preserve">Transport </t>
  </si>
  <si>
    <t>Fournit du soutien aux personnes âgées via un large éventail de services dont différentes aides à l'approvisionnement comme la livraison à domicile, l'assistance pour commander en ligne, l'accompagnement pour se rendre au magasin et s'y déplacer en individuel ou en groupe</t>
  </si>
  <si>
    <t>Participation sociale</t>
  </si>
  <si>
    <t>StoryShare</t>
  </si>
  <si>
    <r>
      <rPr>
        <sz val="11"/>
        <color theme="1"/>
        <rFont val="Arial"/>
        <family val="2"/>
      </rPr>
      <t xml:space="preserve">Propose trois services autour du récit (Storytelling):
- Sessions individuelles: Le conteur raconte une histoire à une ou deux personnes âgées par téléphone ou zoom. Ensuite, il les invite à partager leurs réflexions ou anecdotes s'ils le désirent. Le conteur bénévole oriente les personnes vers les ressources communautaires selon les besoins (ex.: no. de téléphone d'agences gouvernementales, information sur la livraison de médicaments, embauche de personnes pour effectuer des réparations sur la maison, etc. ) 
- Partage d'histoires en groupe: Un conteur anime le partage d'histoire dans un groupe de 7 participants ou moins. L'animateur commence par raconter une histoire lui-même. Les participants sont libres d'écouter et/ou de partager. L'animateur vérifie si les participants ont des besoins en ressources communautaires et les oriente. 
- Processus d'enregistrement d'histoires de personnes âgées. La personne peut partager l'enregistrement et, s'il elle le souhaite, le rendre public sur la chaine YouTube de l'organisme </t>
    </r>
    <r>
      <rPr>
        <u/>
        <sz val="11"/>
        <color rgb="FF1155CC"/>
        <rFont val="Arial"/>
        <family val="2"/>
      </rPr>
      <t>https://www.youtube.com/playlist?list=PLqoI1d4aWXrT1qbxH8nTT-RMmWvOZLKFi</t>
    </r>
  </si>
  <si>
    <t>Canada,
Alberta,
Calgary (et environs)</t>
  </si>
  <si>
    <t>Storytelling Alberta</t>
  </si>
  <si>
    <t>Visite du facteur à domicile</t>
  </si>
  <si>
    <t>Propose des visites du facteur aux ainés (1 à 6 fois par semaine, selon le plan établi à l'inscription). Ce dernier s'informe des besoins de la personne et fait un compte rendu de sa visite aux proches. Une application mobile (ou sur le web) permet de partager le compte rendu aux contacts de proximité préalablement établis sur le compte et d'envoyer des notifications lorsqu'une demande a été formulée par la personne âgée. Les membres du réseau sont également notifiés lorsque quelqu'un déclare avoir pris la demande en charge. De plus, l'abonné reçoit chaque mois un journal imprimé personnalisé construit à partir des photos et des messages envoyés par la famille. Abonnement à 20 euros par mois (10 euros après le crédit d'impôt). La brochure propose aussi des services de téléassistance, bracelets détecteurs de chutes, livraison de médicaments par le facteur, livraison de repas, tablettes électroniques et cellulaires à utilisation simplifiée, entretien ménager (par des entreprises partenaires).</t>
  </si>
  <si>
    <t>France</t>
  </si>
  <si>
    <t>La Poste</t>
  </si>
  <si>
    <t>The Mentoring Plus Strategy</t>
  </si>
  <si>
    <t>Invite les retraités à devenir mentors pour des individus par rapport à leur carrière et choix de vie en ce sens. Les mentors (selon leur profil) peuvent également être appelés à conseiller des entreprises, des organisations sans but lucratif, des institutions d'enseignement, etc.</t>
  </si>
  <si>
    <t>Mentors: 55 ans et plus, de tous horizons. Mentorés: personnes de 16 ans et plus sans-emploi ou sous-employées</t>
  </si>
  <si>
    <t>Canada,
Nouvelle-Écosse,
Kentville et Truro et New Glasgow</t>
  </si>
  <si>
    <t>Dalhousie College of Continuing Education</t>
  </si>
  <si>
    <t>Senior center without walls</t>
  </si>
  <si>
    <t>Offre gratuitement et par téléphone, des services de loisir et d'éducation en groupe. Les sujets sont très variés: santé et bien-être, cours de langue, clubs de lecture, groupes de soutien, récits de voyage, etc. Voici quelques exemples d'activités offertes en 2021: Atelier antiracisme, visite du zoo Assiniboine, discussion sur les options d'hébergement pour ainés, jardinage,  présentation de la police de Winnipeg sur la sécurité personnelle, testaments et procurations, l'histoire de l'éducation, célébration de Noël, méditation, art-thérapie, musique celtique, groupe de gratitude, poésie, blagues, etc.</t>
  </si>
  <si>
    <t>55 ans et +</t>
  </si>
  <si>
    <t>Support Services for Older Aldults</t>
  </si>
  <si>
    <t>Renseigne les canadiens quant aux services disponibles (cliniques médicales, transport, banques alimentaires, services à domicile, répit, et plus encore). L'accès peut se faire par téléphone, texto, courriel ou via le site internet. Les opérateurs discutent avec les personnes, les aident à identifier les besoins, puis les orientent vers les services locaux disponibles. Le service est en fonction 24h par jours, 7 jours par semaine. En Nouvelle-Écosse, un projet pilote mené de 2015-2017 a formé des ainés comme navigateurs. Ces derniers se déplaçaient dans la communauté (et parfois dans les réserves autochtones) pour prendre contact avec les ainés et les orienter vers des services ou vers le 211.</t>
  </si>
  <si>
    <t>Canada</t>
  </si>
  <si>
    <t>Connecting with Connie</t>
  </si>
  <si>
    <t>Utilise la radio pour renseigner les personnes âgées grâce à un segment qui leur est dédié. Le segment est animé par la directrice générale du Manitoba Association of Seniors Centres. Les sujets sont variés et incluent par exemple: bien-être, vaccination, scooter de mobilité (mobility scooters)</t>
  </si>
  <si>
    <t>Adultes plus âgés</t>
  </si>
  <si>
    <t>Canada,
Manitoba,
Winnipeg</t>
  </si>
  <si>
    <t>Manitoba Association of Senior Centres</t>
  </si>
  <si>
    <t>Anaais-mobile</t>
  </si>
  <si>
    <t>Offre du répit de courte durée (2 à 12 heures) pendant qu'un relayant prends la relève. Utilise une plateforme numérique (Anaais-mobile) qui permet à l'aidant de demander spontanément une pause (pour aller au cinéma, prendre de l'air). S'inspire du modèle du baluchonnage créé au Québec. Le service semble accessible seulement aux participants, phase expérimentale pour l'instant.</t>
  </si>
  <si>
    <t>Proches aidants</t>
  </si>
  <si>
    <t>Guadeloupe,
Commune du Moule</t>
  </si>
  <si>
    <t>Association aidons nos ainés et nos aidants</t>
  </si>
  <si>
    <t>Tyze</t>
  </si>
  <si>
    <t>Utilise la technologie pour faciliter la communication et la coordination autour d'une personne aidée tout en renforçant le réseau de support de l'aidant. L'utilisateur crée un réseau à partir des adresses courriel des autres proches, amis et fournisseurs de services. Il peut ensuite utiliser Tyze pour: envoyer des mises à jour, planifier des évènements, demander de l'aide, partager des histoires, archiver des documents.</t>
  </si>
  <si>
    <t>Proches aidants et organisations</t>
  </si>
  <si>
    <t>Carer Gateway</t>
  </si>
  <si>
    <t>Propose un centre d'appel et un site web destiné aux aidants. Ces derniers peuvent s'y adresser pour obtenir des services tels que: counselling par téléphone, forum d'aidants, coaching en personne ou en autoservice. De l'information sur les services disponibles est offerte, de même que différents cours. L'accent est mis autant sur le maintien du bien-être de l'aidant que sur son rôle d'aidant.</t>
  </si>
  <si>
    <t>Aidants</t>
  </si>
  <si>
    <t>Australian Government</t>
  </si>
  <si>
    <t>In-home Respite care services</t>
  </si>
  <si>
    <t>Offre notamment différentes formules de répit pour les proches aidants: répit d'urgence, répit de nuits, répit de longue durée. Les services peuvent être offerts à domicile ou dans les installations de l'organisation. Des chalets sont notamment utilisés pour offrir une expérience agréable aux personnes hébergées.</t>
  </si>
  <si>
    <t>Personnes nécessitant des soins continus, notamment les personnes atteintes de démence</t>
  </si>
  <si>
    <t>HammondCare</t>
  </si>
  <si>
    <t>Dementia support</t>
  </si>
  <si>
    <t>Fournit du soutien aux personnes âgées via un large éventail de services dont un centre de jour pour personnes atteintes de démence. Les activités sont adaptées et offrent un répit aux aidants. Un transport peut être organisé.</t>
  </si>
  <si>
    <t>Caregiver centered Care</t>
  </si>
  <si>
    <t>Forme les professionnels de la santé qui interagissent avec les aidants afin qu'ils développent les compétences requises pour offrir des soins centrés sur la personne aux aidants familiaux. Formation disponible en ligne.</t>
  </si>
  <si>
    <t>Travailleurs de la santé en contact avec les aidants</t>
  </si>
  <si>
    <t>Canada,
Alberta</t>
  </si>
  <si>
    <t>Program of Applied Research &amp; Innovation in Health Services Delivery in Family Caregiving</t>
  </si>
  <si>
    <t>Pour trouver une initiatives selon un mot clé, tappez votre mot clé dans la cellule en bleu</t>
  </si>
  <si>
    <t>Mots clés :</t>
  </si>
  <si>
    <t>Nom de l'initiative</t>
  </si>
  <si>
    <r>
      <rPr>
        <sz val="14"/>
        <color theme="1"/>
        <rFont val="Calibri"/>
        <family val="2"/>
      </rPr>
      <t xml:space="preserve">Lieu de réalisation 
</t>
    </r>
    <r>
      <rPr>
        <sz val="11"/>
        <color theme="1"/>
        <rFont val="Calibri"/>
        <family val="2"/>
      </rPr>
      <t>(Pays, province, région, MRC, ville/municipalité)</t>
    </r>
  </si>
  <si>
    <t>Nom de la 
personne-ressource</t>
  </si>
  <si>
    <t>Organisation de la 
personne-ressource</t>
  </si>
  <si>
    <t>Courriel de la 
personne-ressource</t>
  </si>
  <si>
    <t>Habitation
Soutien à domicile
Services de proximité
Transport et mobilité active
Participation sociale et loisirs
Connaissance des services
Proche aidance</t>
  </si>
  <si>
    <t>Bien vieillir chez soi au Bas-Saint-Laurent</t>
  </si>
  <si>
    <t>Les personnes concernées par cette étude sont les personnes ainées de 65 ans et plus vivant à domicile, qui se situent sur l’ensemble du spectre de la perte d’autonomie. Le terme à domicile réfère à un lieu de résidence privée (propriété, logement, RPA ou autres résidences pour personnes âgées autonomes ou semi-autonomes).</t>
  </si>
  <si>
    <t>Les personnes aînées préfèrent généralement vieillir chez elles si elles en ont la possibilité. Cette préférence s’explique par le sentiment d’attachement à leur lieu de résidence, ainsi que par la connaissance et la familiarité de leur environnement avoisinant. Les liens forts avec les personnes vivant dans leur communauté créent  notamment un sentiment de sécurité et facilitent l’accès aux ressources. Pour elles, vieillir chez soi signifie aussi conserver leur autonomie et leur indépendance (Moez et Garon, 2018). </t>
  </si>
  <si>
    <r>
      <t>La région du Bas-Saint-Laurent souhaite agir de façon proactive pour saisir les opportunités et relever les défis liés à l’accélération croissante de sa population âgée de 65 ans et plus. Ce groupe d’âge, qui représentait 26,9 % de la population bas-laurentienne en 2020, devrait atteindre plus du tiers en 2041.</t>
    </r>
    <r>
      <rPr>
        <i/>
        <sz val="12"/>
        <color rgb="FF000000"/>
        <rFont val="Times New Roman"/>
        <family val="1"/>
      </rPr>
      <t xml:space="preserve"> </t>
    </r>
    <r>
      <rPr>
        <sz val="12"/>
        <color rgb="FF000000"/>
        <rFont val="Times New Roman"/>
        <family val="1"/>
      </rPr>
      <t xml:space="preserve">Au Bas-Saint-Laurent, ces personnes sont dispersées sur un vaste territoire de plus de 22 000 kilomètres carrés, comptant 114 municipalités en grande majorité rurales. Le maintien en santé et en sécurité des ainés dans leur communauté constitue un enjeu partagé par toute la collectivité. Les personnes aînées préfèrent généralement vieillir chez elles si elles en ont la possibilité. Cette préférence s’explique par le sentiment d’attachement à leur lieu de résidence, ainsi que par la connaissance et la familiarité de leur environnement avoisinant. Les liens forts avec les personnes vivant dans leur communauté créent  notamment un sentiment de sécurité et facilitent l’accès aux ressources. Pour elles, vieillir chez soi signifie aussi conserver leur autonomie et leur indépendance. </t>
    </r>
  </si>
  <si>
    <t>Le projet de recherche-action vise à permettre aux personnes ainées du Bas-Saint-Laurent de vivre le plus longtemps à domicile et dans leur communauté en innovant et en adaptant l’offre de services intersectorielle. 
La recherche-action partenariale préconise la présence de chercheurs, d’acteurs non académiques et/ou de citoyens dans la coconstruction du projet et des connaissances, et combine les savoirs et les méthodes appartenant à l’ensemble des partenaires impliqués.</t>
  </si>
  <si>
    <t>Un meilleur arrimage entre les sphères institutionnelle, municipale et communautaire pour déployer des actions complémentaires et adaptées aux réels besoins.</t>
  </si>
  <si>
    <t>Une transformation durable des services et des environnements. </t>
  </si>
  <si>
    <t>L’émergence d’initiatives issues des forces et leviers internes des communautés.</t>
  </si>
  <si>
    <t>Un changement de culture au sein des organisations pour considérer les réalités des personnes aînées dans le déploiement de leur mandat en donnant un rôle actif à ces dernières dans le processus.</t>
  </si>
  <si>
    <t>Une décentralisation des services pour couvrir l’ensemble du territoire et ainsi rejoindre les communautés rurales.
Un meilleur arrimage entre les sphères institutionnelle, municipale et communautaire pour déployer des actions complémentaires et adaptées aux réels besoins.
Une transformation durable des services et des environnements. 
L’émergence d’initiatives issues des forces et leviers internes des communautés.
Un changement de culture au sein des organisations pour considérer les réalités des personnes aînées dans le déploiement de leur mandat en donnant un rôle actif à ces dernières dans le processus.</t>
  </si>
  <si>
    <t>Canada,
Québec,
Bas-Saint-Laurent</t>
  </si>
  <si>
    <t>Préparer des recettes avec des personnes âgées. Fait par 3 bénévoles âgés avec l'aide du participant s'il désire apprendre pour ensuite déguster ensemble et participer à des jeux de société en après-midi.</t>
  </si>
  <si>
    <t>Initialement, nous voulions aider les aînés à apprivoiser le déconfinement. Nous avons rapidement pris conscience de l'isolement de ceux qui ne sont pas connus du réseau (entendre CISSS et communautaire) et de leurs nombreux besoins. Nous avons créé un programme d'accompagnement dans les démarches qui se base sur les besoins exprimés par les aînés. Une intervenante et des personnes bénévoles contribuent à répondre à ces besoins.</t>
  </si>
  <si>
    <t>La fracture numérique chez les personnes aînées existait déjà, mais la pandémie a accentué le problème. La Covid a bouleversé nos façons d’échanger et de communiquer. Et cela est d’autant plus vrai pour nos ainé.e.s qui, à cause de la distanciation sociale, ont dû miser sur l’informatique pour pouvoir communiquer avec leurs proches. Souvent des difficultés sont apparues pour cette génération qui n’est pas née avec un ordinateur entre les mains, ce qui induit un sentiment d’isolement. Volonté de lutter contre cette fracture numérique générationnelle et permettre à tout le monde d’utiliser l’informatique et communiquer.</t>
  </si>
  <si>
    <t xml:space="preserve">La Ville de Rivière-du-Loup avait fait partie de VADA (Ville amie des aînés). Lors de ces consultations, les hommes aînés avaient notamment mentionné que lorsqu'ils cassent maison, ils n'avaient plus de place pour travailler le bois. Nous basant sur cette demande, nous avons fait des recherches pour voir ce qui se faisait ailleurs. C'est alors que nous sommes tombés par hasard sur un homme provenant de Winnipeg qui avait ouvert le premier men's shed au Canada. Il s'était rendu en Irlande pour voir le fonctionnement et il désirait faire la même chose dans son milieu. Il nous a donc aidés à bâtir notre demande de financement que nous avons déposé à Nouveaux Horizons pour les aînés et la subvention nous a été accordée. L'atelier a ouvert ses portes en 2015 alors que les hommes de 50 ans et plus seulement pouvaient le fréquenter. Par la suite, l'offre s'est élargie pour accueillir les gens de 18 ans et plus, mais en réservant tout de même des plages horaires exclusivement destinées aux aînés (hommes de 50 ans et plus). </t>
  </si>
  <si>
    <t xml:space="preserve">Le travail du TM consiste à repérer et à accompagner les personnes aînées vulnérables ou fragilisées de son territoire, contribuant ainsi à diminuer leurs facteurs de vulnérabilité ou de fragilisation. Pour ce faire, il doit :
Miser sur des contacts humains qui développent des relations de confiance avec la personne aînée; il sera ainsi en mesure de prendre connaissance de ses besoins et de la référer aux ressources de sa communauté;
Accompagner la personne aînée pour l’amener à développer son pouvoir d’agir en trouvant le juste équilibre, soit en mettant de l’avant le potentiel de la personne aînée tout en tenant compte de ses limites et de son rythme;
Déployer des efforts soutenus et constants pour développer des liens de partenariats avec les diverses organisations, ressources et institutions du territoire;
Avoir une présence significative, proactive et récurrente dans les divers milieux de vie et de rassemblements des personnes aînées, en plus d’être innovant pour tenter d’entrer en contact avec les personnes aînées isolées.
Le travailleur de milieu auprès des personnes aînées en situation de vulnérabilité fait partie intégrante des composantes de l’action communautaire et s’inscrit en complémentarité de celles-ci. Toutefois, il doit se différencier des éléments déjà mis en place et bien comprendre en quoi son rôle, les actions qu’il pose et les services qu’il propose sont uniques. </t>
  </si>
  <si>
    <t>Aborder les réalités du vieillissement en menant des projets de transformation sociale. Connaître et faire connaître les initiatives existantes. Faire évoluer les perceptions à l’égard des personnes aînées. Valoriser la responsabilisation collective et individuelle. Mobiliser des voix influentes, sensibles et plurielles. Déployer des initiatives artistiques porteuses de réflexion, d’action et de mobilisation. Devenir un influenceur incontournable auprès des décideurs. Provoquer le changement et agir concrètement, partout au Québec.
17 régions administratives impliquées, 15 000 personnes par région mobilisées, 250 000 personnes qui passent à l’action à la grandeur du Québec et, 1 200 000 personnes sensibilisées aux enjeux du vieillissement et de l’habitat.</t>
  </si>
  <si>
    <t>Mobilisation de personnes aînés, d'organisations et de citoyens pour la Journée internationale des aîné.e.s le 1er octobre (sera récurrent à chaque année).
Quatre séries de 3 webinaires depuis octobre 2020 qui ont permis de rassembler 200 participants par rencontre. Un prototype de projet suite aux rencontres de Maison sans mur en littératie numérique avec les bibliothèques.
Le développement de nombreux partenariats dans les cinq régions choisies pour le déploiement des interforums en 2021-2022 : Outaouais, Lanaudière, Montréal, Montérégie, Capitale-Nationale.
Les retombés de la présentation de la pièce Tout inclus au Périscope à Québec sont importantes, alors qu'elle fédère.</t>
  </si>
  <si>
    <t>L'habitation coopérative n'est pas fait pour tout le monde, les personnes doivent être capables de s'adapter à cette nouvelle vie.</t>
  </si>
  <si>
    <t>Collectif régional de développement du Bas-Saint-Laurent</t>
  </si>
  <si>
    <t>Centre intégré de santé et de services sociaux (CISSS BSL), programme de soutien à l'autonomie des personnes âgées (SAPA), Frédéric Gagnon, directeur et Karen Smith, agente de planification, de programmation et de recherche (APP-R)</t>
  </si>
  <si>
    <t>Bureau Harold LeBel, Harold LeBel, Député de Rimouski, Annie Saint-Laurent, attachée politique</t>
  </si>
  <si>
    <t>Table de concertation des personnes aînées du Bas-Saint-Laurent, Cécile Corbin, présidente, Normand Pelletier, administrateur</t>
  </si>
  <si>
    <t>Table régionale des élues du Bas-Saint-Laurent, Marc Fraser, coordonnateur</t>
  </si>
  <si>
    <t>Collectif régional de développement du Bas-Saint-Laurent (CRD BSL), Mélodie Mondor, directrice</t>
  </si>
  <si>
    <t>Personnes membres du comité de recherche :</t>
  </si>
  <si>
    <t>Marie-Hélène Morin, professeure au département de psychosociologie et travail social de l’UQAR, Chaire interdisciplinaire sur la santé et les services sociaux aux populations rurales (Chaire CIRUSSS)</t>
  </si>
  <si>
    <t>Nicole Ouellet, professeure au département des sciences de la santé de l’UQAR</t>
  </si>
  <si>
    <t>Emmanuelle Jean, coordonnatrice du Consortium InterS4</t>
  </si>
  <si>
    <t>Karen Smith, APP-R SAPA CISSS BSL</t>
  </si>
  <si>
    <t>Diffusion des premiers résultats de la démarche:
- 7 fiches thématiques sur le vieillir chez soi présentent les données récoltées au Bas-Saint-Laurent en 2021 (groupes de discussion, entrevues, questionnaires)
- un répertoire d'initiatives innovantes québécoises, canadiennes et internationales recensées en 2021 
Les résultats de l'objectif principal, d'agir sur la structure des services, seront connus en 2027.</t>
  </si>
  <si>
    <t xml:space="preserve">Université du Québec à Rimouski, Centre intégré de santé et de services sociaux, programme de soutien à l'autonomie des personnes âgées, Bureau Harold LeBel, Table de concertation des personnes aînées du Bas-Saint-Laurent, Table régionale des éluEs du Bas-Saint-Laurent, Chaire interdisciplinaire sur la santé et les services sociaux aux populations rurales (Chaire CIRUSSS), Consortium InterS4
</t>
  </si>
  <si>
    <t xml:space="preserve">Le projet de mobilité permettra d'améliorer l'offre de transport collectif pour les aînés. </t>
  </si>
  <si>
    <t xml:space="preserve">Il est important d'assurer la consultation des aînés du milieu, car les enjeux peuvent varier d'un territoire à l'autre. Au niveau du transport collectif chez les aînés, on remarque qu’un changement culturel important doit être mis en place pour augmenter la fréquentation des transports collectifs par les aînés. La desserte est également un enjeu important, puisque ce n'est pas tout le territoire qui a un service, outre le transport bénévole (des projets sont en cours en ce sens). Finalement, un approfondissement des connaissances sur le transport actif permettrait d'avoir une meilleure connaissance des enjeux de transport de manière plus globale et devrait être intégré à de futures réflexions à ce sujet.  </t>
  </si>
  <si>
    <t xml:space="preserve">Permettant d’enrichir les visites amicales actuellement offertes par les organismes du milieu et de favoriser le maintien à domicile, nos travaux ont montré que l’APIC, tel qu’offert en recherche, permet aux personnes aînées de reprendre, de maintenir et </t>
  </si>
  <si>
    <t xml:space="preserve">Ne pas réinventer la roue lorsque ce n'est pas nécessaire : être réaliste afin d'optimiser temps et argent précieux, reconnaitre le bon travail des organismes inspirants et collaborer avec eux, concentrer nos efforts sur des pistes de succès déjà expérimentées et prouvées pour ensuite les adapter à notre réalité du quartier, choisir ses batailles en revenant toujours à notre mission première. Oser demander : «seul on va plus vite, ensemble on va plus loin». Collaborer massivement avec le secteur et être le plus présent possible : être connu et reconnu, gagner la confiance du milieu, faire preuve de leadership rassembleur, démontrer le «plus value» de tous les parties pour s'entraider. Être à l'écoute, flexible, et ouvert à la diversité : cibler et rejoindre «Mr. et Mme. Tout le Monde» et répondre aux besoins personnalisés/petits ou grands. Être attractif, sortir de la boîte et avoir du plaisir (ça ne peut que donner envie de faire partie du projet!) Prendre le temps, pour créer une fondation solide : favoriser la pérennité en documentant systématiquement nos réflexions et actions, opter pour la qualité avant d'être en mesure d'attaquer la quantité, penser et agir pour le futur. Choisir ses batailles, attaquer par priorité et opter pour la qualité avant la quantité pour gagner la confiance des aînés  qui bénéficieront le plus du projet. </t>
  </si>
  <si>
    <t>Avec un bassin aussi important de personnes vulnérables à aider, il faut accepter de catégoriser par degré de vulnérabilité, et d'offrir davantage de suivi aux individus actuellement en détresse plus considérable. Bien que dans un monde idéal, on aimerait pouvoir offrir autant de temps à tout le monde.</t>
  </si>
  <si>
    <t xml:space="preserve">Je suis fier d’avoir permis à des centaines de personnes de ventiler leurs émotions vis-à-vis les mesures sanitaires, le confinement, le vaccin, etc. Les gens ont grandement apprécié les appels de soutien social. Le but premier était de rassurer et accompagner les aînés dans cette épreuve difficile. Malgré tout, à ce jour, plus de trois cent dix-neuf personnes ont reçu le service. Je suis satisfait du travail accompli et je compte bien poursuivre dans cette direction. Le nombre de partenaires qui continue d’être des sentinelles de repérage: malgré le contexte actuel et les mesures restrictives avec lesquels nous devons composer. Je peux compter sur l’appui de cinquante-six partenaires actifs pour veiller au bien-être de nos aînés. La patrouille de repérage dans les diverses municipalités: j’affectionne particulièrement ce concept qui me permet d’effectuer du repérage terrain et d’être présent sur le terrain en toute sécurité. Le nombre impressionnant de trois cent cinquante et une interventions où j’ai dû aider, accompagner ou référer des aînés dans le cadre de mon mandat 2020-2021 est pour moi un bel avancé. La possibilité de faire mon travail à partir de ma résidence: le télétravail aura eu un effet positif sur mon moral et m’aura aussi permis de préserver la sécurité de ma clientèle. Je me suis assuré d’offrir un service de qualité et diverses possibilités pour me rejoindre en cas de besoin. Je pense avoir rempli mon mandat malgré le contexte de pandémie. </t>
  </si>
  <si>
    <t>Les personnes aînées ont pu recevoir du soutien hebdomadaire ainsi qu’un suivi selon leurs besoins. De nombreuses personnes âgées ont demandé à être téléphonées chaque semaine.
Sujets : Stratégies pour rejoindre les aînés vulnérables (ex : appels téléphoniques, promotion du service, visites à domicile). Comment recruter de nouveaux membres isolés de la communauté par le biais de dépliants, d'annonces et de présentations, Soutien mental lors de situations difficiles, Discussions pour résoudre les cas simples et difficiles, Rencontres avec les intervenants francophones des MRC voisines pour discuter de stratégies et s'entraider.
Support was provided according to the needs of the seniors the Senior Outreach Worker provided weekly support, follow-up’s. Many seniors requested to be telephoned each week.  
Topics : Strategies on how to reach out to vulnerable seniors (ex: phone calls, promotion of service, home visits). How to recruit new isolated community members through flyers, ad’s as well as presentations, Mental support when encountering difficult situations, Discussions to resolve simple and difficult cases, Meetings with the Francophone outreach workers in neighbouring MRCs to discuss strategies and give each other support.</t>
  </si>
  <si>
    <t xml:space="preserve">Voici les quelques difficultés vécues en cours de route durant la période du 1 avril 2020 au 12 février 2021. Les restrictions sanitaires limitant grandement les contacts auprès de la clientèle. Cette difficulté est en majorité causée par les mesures sanitaires. Les diverses entreprises, organismes, commerces du milieu devant restreindre ou interdire l’accès à la population en général, afin de protéger leur clientèle. Cette situation était légitime, mais a eu une incidence négative directe sur mon travail de repérage. J’ai dû travailler dans le brouillard durant les premiers mois du début de la pandémie. Les informations divergentes, les directives aléatoires, auront certainement contribué à générer de l’anxiété, du stress et de la fatigue auprès des travailleurs de milieu. D’une certaine façon, elle m’aura permis de protéger ma clientèle du risque de transmission du virus et du même coup préserver ma santé mentale pour être en mesure d’intervenir efficacement auprès de ma clientèle. En conclusion, La MRC de La Matapédia compte dix-huit municipalités réparties sur un territoire de 5353.94 Km2. C’est une réalité avec laquelle je dois composer au quotidien. Je ne vous cache pas que mes déplacements sont nombreux durant l’année. La météo est aussi un inconvénient, l’hiver, les aînés sont moins actifs à l’extérieur. L’inflation du coût de la vie apporte aussi son lot de tracas. </t>
  </si>
  <si>
    <t xml:space="preserve">Une étude pilote réalisée en contexte de recherche a permis de montrer la faisabilité de l’APIC (Levasseur et al, 2021). L’implantation de l’APIC est facilitée par son adaptabilité, son appui scientifique, la reconnaissance du besoin (situation d’isolement social), l’expertise et le travail des équipes. La présence de responsables ouverts au changement et de structures bénévoles déjà existantes sont également facilitants. L’APIC concorde avec les valeurs et la mission des organismes qui souhaitent contrer les situations d’isolement des personnes aînées tout en répondant aux besoins de la population desservie par ces organismes (Gobeil et al, 2021). Les outils de formation et de promotion de l’APIC vulgarisés sont très aidants. Un projet vise à adapter ceux-ci à une période de confinement et à en faciliter l’accessibilité. Bref, l’APIC est une initiative prometteuse pour favoriser un vieillissement actif et en santé des québécois âgés. 
Références:
Aubin G, Therriault P-Y. L’accompagnement citoyen pour l’intégration des aînés ayant un trouble mental. Gerontologie et societe. 2018;40(3):165-180.
Gobeil, J, Gaumond, V, Germain, S, Vézina, A, Duguay, A-M, &amp; Levasseur, M. Implantation de l’Accompagnement-citoyen personnalisé d’intégration
communautaire (APIC): Vers l’optimisation de la mise en œuvre de cette approche novatrice visant la participation sociale des aînés. Soumis pour publication.
Instituts e recherche en santé du Canada. Aperçu de la médecine personnalisée. Publié le 6 juin 2011. Consulté le 2 décembre 2020. https://cihr-irsc.gc.ca/f/43707.html
Lefebvre H, Levert M-J, Le Dorze G, et al. Un accompagnement citoyen personnalisé en soutien à l’intégration communautaire des personnes ayant subi un traumatisme craniocérébral: vers la résilience ? Rech Soins Infirm. 2013;4(115):107-123. doi:10.3917/rsi.115.0107 
Levasseur, M, Lefebvre, H, Levert, M-J, Lacasse-Bédard, J, Lacerte, J, Carbonneau, H, &amp; Therriault, P-Y. Adaptation of the Personalized citizen assistance for social participation (APIC) in older adults having disabilities: A feasible intervention. Soumis pour publication.
Levasseur M, Dubois M-F, Filliatrault J, Vasiliadis HM, Lacasse-Bédard J, Tourigny A, Levert M-J, Gabaude C, Lefebvre H, Berger V, Eymard C. Effect of personalised citizen assistance for social participation (APIC) on older adults’ health and social participation: study protocol for a pragmatic multicentre randomised controlled trial (RCT). BMJ Open. 2018;8(3):e018676. doi:10.1136/bmjopen-2017-018676
Levert, M-J, Lefebvre, H, Levasseur, M, &amp; Gélinas, I. L’accompagnement-citoyen en soutien à la participation sociale des aînés ayant un  traumatisme craniocérébral. Society and Leisure, 2019;42(1), 91–107. doi.org/10.1080/07053436.2019.1582915
Organisation mondiale de la Santé (OMS). Vieillir en restant actif: cadre d’orientation. OMS: Madrid, Espagne; 2002. https://apps.who.int/iris/handle/10665/67758
Pigeon C, Renaud J, Levasseur M. Improve integration of visually impaired older adults with the support of community volunteers. Affiche présentée au 12th International Society of Physical &amp; Rehabilitation Medecine World Congress, Paris, France; 2018. Consulté le 8 juillet 2019. https://simul-europe.com/2018/isprm/HtmlPage1.html?prodId=ISPR8-2738.pdf.jpg
Raymond É, Sévigny A, Tourigny A, Vézina A, Verreault R, Guilbert-Couture A. On the track of evaluated programmes targeting the social participation of seniors: a typology proposal. Ageing Soc. 2013;33(2):267-296. doi:10.1017/S0144686X11001152 
Raymond É, Sévigny A, Tourigny A, Bonin L, Guilbert-Couture A, Diallo L. Interventions évaluées visant la participation sociale des aînés. Fiches synthèses et outil d’accompagnement. 2015. http://www.santecom.qc.ca/Bibliothequevirtuelle/INSPQ/9782550734000.pdf </t>
  </si>
  <si>
    <t>L’implantation de la gratuité des circuits locaux ainsi que l’amélioration du service a donc permis à de nombreux usagers qui n’utilisaient pas le service dans le passé de se laisser séduire, dont les personnes aînées. La gratuité a été instaurée le 1er janvier 2014 et les modifications aux différents circuits ont été opérationnalisées en mai 2014 et depuis, on note une hausse de l’achalandage de façon continuelle. Depuis la mise en place de ce service et les différentes actions de promotion effectuées par la Ville, on note une hausse de l’achalandage de plus de 60 %.  Alors qu’en 2013, 186 221 passages ont été enregistrés, on en notait 225 811 en 2014 et 315 364 en 2015, une hausse remarquée.  À la suite de cette bonification du transport, les personnes âgées peuvent donc se déplacer gratuitement et de façon sécuritaire dans la ville pour se rendre à leur loisir ou effectuer leurs commissions. Ces personnes ont maintenant accès plus facilement à de nombreux services publics comme la bibliothèque, l’aréna, la piscine, le centre communautaire, le CLSC, l’hôtel de ville et les cliniques médicales. De plus, une formation pratique a aussi été offerte aux personnes aînées pour leur apprendre le fonctionnement des circuits.</t>
  </si>
  <si>
    <t xml:space="preserve">Principes directeurs: Respect des besoins spécifiques exprimés par l’aidant, de son potentiel, de ses capacités et de ses limites. Respect des choix de la personne aidante afin de lui permettre de reprendre du pouvoir sur sa vie et sur sa situation. Respect de la volonté des personnes aînées à demeurer le plus longtemps possible dans leur milieu de vie naturel. Respect de l’expertise et des ressources disponibles de chacun des acteurs du milieu afin de favoriser une meilleure concertation.
Moyens déployés : Soutien individuel - Le soutien individuel consiste en une ou des interventions entre l’intervenante communautaire et la personne proche aidante. Le suivi peut se réaliser par téléphone, à domicile ou au bureau. Ces rencontres sont adaptées en fonction des besoins du proche aidant et peuvent être prévues à l’avance ou sur demande. Les rencontres peuvent aussi impliquer la personne aidée ou les membres de la famille au besoin. Groupe de soutien et d’entraide - Les groupes de soutien sont composés d’un petit nombre de proches aidants, soit de 4 à 8 personnes. Leur but est de permettre aux proches aidants de briser l’isolement grâce aux contacts avec des pairs, d’échanger sur leur vécu respectif, de s’informer et de se former sur des sujets qui les touchent ainsi que d’avoir un temps de ressourcement dédié à leur bien-être personnel. Le service comprend 15 rencontres  et chaque rencontre dure environ 2 h 30. Activités d’information et de formation - Ces activités peuvent prendre différentes formes : atelier, conférence, formation, etc. Elles ont pour but d’informer et de former les proches aidants sur des sujets qui les concernent. Elles ont lieu 1-2 fois par mois. L’inscription est obligatoire. Certaines activités sont ouvertes à la population générale et d’autres s’adressent plus spécifiquement aux proches aidants. Répit accessoire - Un service de répit est offert aux proches aidants qui ne peuvent pas laisser la personne aidée seule lorsqu’ils participent à une activité offerte dans le cadre de nos services.  Ce service est gratuit et assuré par du personnel formé et expérimenté. Publication d'outils d’information et de sensibilisation: journal L'Entraidant, Guide des ressources offertes pour les proches aidants d'aînés.
</t>
  </si>
  <si>
    <t xml:space="preserve">La mobilisation intersectorielle.
Une reconnaissance généralisée de la problématique de la part des organisations, des élus et de la population.
Le projet étant à sa première année de déploiement (fin 2027), le bilan des forces n'a pas été encore réalisé.
</t>
  </si>
  <si>
    <t>La recherche-action demande de s'adapter à une nouvelle façon de faire.
La démarche demande beaucoup de temps et bouscule les rythmes habituels des différents partenaires.
Le projet étant à sa première année de déploiement (fin 2027), le bilan des limites n'a pas été encore réalisé.</t>
  </si>
  <si>
    <t>Hogeweyk® est une maison de retraite officielle, à but non lucratif et financé par l'État. Chaque résident vivant à Hogeweyk® a besoin de soins et de soutien professionnels 24h/24 et 7j/7. Avant qu'un résident ne déménage à Hogeweyk®, il ou elle est évalué par une autorité indépendante. Les profils de soins varient de « vie protégée avec des soins intensifs pour la démence » à « vie protégée avec des soins très intensifs, en raison de conditions spécifiques, en mettant l'accent sur le soutien ». Tout citoyen néerlandais qui répond à ces critères peut vivre à Hogeweyk®.
The Hogeweyk® is formally licensed as a nursing home, non-profit and publicly funded. Every resident living in The Hogeweyk® needs 24/7 professional care and support. Before a resident moves to The Hogeweyk®, he or she is assessed and approved to live in The Hogeweyk® by an independent authority. The care profiles vary from 'protected living with intensive dementia care' to 'protected living with very intensive care, due to specific conditions, with an emphasis on support'. Every Dutch citizen who meets these criteria can live in The Hogeweyk.</t>
  </si>
  <si>
    <t>Avant la construction du Hogeweyk®, un bâtiment de maison de retraite traditionnel se trouvait au même endroit. La direction (aujourd'hui conseillers de Be Advice) n’aurait pas voulu y vivre. Ils ont tous reconnu la nécessité d'une approche humaine, holistique et durable. La direction s’est posé la question « qu'est-ce que je souhaiterais quand je serai vieux ? ou « qu'est-ce que ma mère veut?'. La réponse a été qu’ils aimeraient tous continuer à vivre leur vie actuelle malgré la maladie ou le handicap. Ils aimeraient être perçus comme des personnes plutôt que comme des patients. La réalisation d'un nouveau quartier en 2009, a permis à Hogeweyk®, d’achever la désinstitutionnalisation de la maison de retraite traditionnelle. La culture est passée d'un modèle et d'une approche médicale à un modèle relationnel et social, avec des soins et un soutien professionnel. Il représente, encore à ce jour, un exemple unique d’environnement de vie de qualité pour les personnes âgées et atteintes de démence.
Before The Hogeweyk® was built, a traditional nursing home building stood on the same spot. The management (now advisors of Be Advice) did not want to live in their own facility. We recognised the need for a humane, holistic and sustainable approach. We asked ourselves the question ‘what do I want when I grow old? or ‘What does my mom want?’. We would all like to continue living our lives in spite of illness or disability. We would like to be seen as a person instead of a patient. The realisation of a new neighbourhood in 2009, The Hogeweyk®, completed the de-institutionalisation of the traditional nursing home. The culture change from a medical model and approach towards a social relational model, with professional care and support. To this day it is a unique example of a good living environment for the elderly and those with dementia.</t>
  </si>
  <si>
    <r>
      <rPr>
        <u/>
        <sz val="11"/>
        <color rgb="FF000000"/>
        <rFont val="Calibri"/>
        <family val="2"/>
      </rPr>
      <t xml:space="preserve">Ayant fait l’objet de deux essais cliniques à répartition aléatoire, la version originale du programme est jugée rentable (sous les 50 000 $ d'années de vie pondérées par la qualité de vie) et favorise une amélioration de la qualité des interactions sociales, du fonctionnement, de la vitalité, de la santé mentale et de la satisfaction envers la vie des aînés. La majorité (90 %) des améliorations sont maintenues 6 mois après la fin du programme. De plus, les participants au programme avaient tendance à utiliser moins de services (967 $) que les aînés sans intervention (3 334 $) ou ayant participé à un groupe d’activités sociales (1 726 $). Réalisée le plus souvent dans la communauté et dans un contexte multiethnique, cette intervention de groupe permet de contrer plusieurs défis aux pratiques cliniques préventives, soit notamment les connaissances limitées des patients, le manque de temps des intervenants et les modalités organisationnelles limitées pour la prestation et le suivi des mesures préventives. Nos travaux indiquent que la version franco-canadienne Remodeler sa vie est faisable, qu’elle permet d’accroître la santé mentale, l’intérêt envers les loisirs et l’équilibre de vie d’aînés ayant différents niveaux d’autonomie fonctionnelle.
- Article scientifique sur la première étude pilote franco-canadienne ; https://www.ncbi.nlm.nih.gov/pmc/articles/PMC6813513/
- Second article scientifique sur l'étude pilote franco-canadienne https://www.researchgate.net/publication/342450901_Remodeler_sa_vieR_Lifestyle_Redesign_premiere_etude_pilote_aupres_d'aines_franco-canadiens
- Article scientifique sur l'adaptation du programme auprès d'une clientèle atteinte de douleur chronique </t>
    </r>
    <r>
      <rPr>
        <u/>
        <sz val="11"/>
        <color rgb="FF1155CC"/>
        <rFont val="Calibri"/>
        <family val="2"/>
      </rPr>
      <t>https://www.researchgate.net/publication/343369682_French-Canadian_Adaptation_of_Lifestyle_RedesignR_for_Chronic_Pain_Management_A_Pre-Experimental_Pilot_Study</t>
    </r>
  </si>
  <si>
    <t>Plusieurs forces font du programme Remodeler sa vie une intervention d'intérêt afin de promouvoir le bien vieillir chez soi, dans sa communauté. Premièrement, en raison la qualité de ses évidences scientifiques (ex. résultats probants américains et québécois) et de sa conceptualisation (structure flexible et multimodale, accent sur la prévention et la participation sociale, animation par un professionnel), le programme s’inscrit de façon cohérente avec différentes politiques, réformes et lignes directrices en santé. Aux États-Unis, par exemple, le Lifestyle Redesign est une des interventions de santé publique les plus reconnues. Au Québec, tel que mentionné, l’implantation du programme représente une réponse adaptée et efficace au fardeau croissant des maladies chroniques et du déconditionnement physique, cognitif et social. Deuxièmement, en renforçant le pouvoir d’agir des aînés et en repositionnant les activités riches de sens comme moteur de la santé et du bien-être, le programme permet de rompre avec le caractère prescriptif et symptomatologique des interventions actuelles visant les comportements de santé. En effet, la reconnaissance de l’expérience (ex. plaisir, relations) et de la participation à un large éventail d'activités permet d’aller au-delà des prescriptions habituelles quant à l’exercice physique et au régime alimentaire, une limite reconnue des interventions de santé publique. Troisièmement, puisque le programme permet d’agir de façon préventive, soit en amont des maladies chroniques et des incapacités, il constitue une innovation par rapport aux approches usuelles de nature curatives ou compensatoires. Quatrièmement, l’adaptation du programme à une prestation en télésanté pourrait favoriser un accès équitable à des services numériques de promotion de la santé de qualité, notamment pour les personnes habitant en milieu rural. Ultimement, cette offre de services bonifiée pourrait permettre de réduire la pression sur le réseau de la santé et les organismes communautaires.</t>
  </si>
  <si>
    <t>Voir Lussier M, Aboujaoudé A, Couture M, Moreau M, Laliberté C, Giroux S, Pigot H, Gaboury S, Bouchard K, Belchior P, Bottari C, Paré G, Consel C, Bier N. 2020. Using Ambient Assisted Living to Monitor Older Adults With Alzheimer Disease: Single-Case Study to Validate the Monitoring Report
JMIR Med Inform;8(11):e20215</t>
  </si>
  <si>
    <t>Annie Lachance</t>
  </si>
  <si>
    <t>Collectif régional de développement Bas-Saint-laurent</t>
  </si>
  <si>
    <t>alachance@crdbsl.org</t>
  </si>
  <si>
    <t>Note: Si vous n'avez pas accepté les macros, vous devrez ouvrir manuellement les lignes pour voir le texte complet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</si>
</sst>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2"/>
      <color theme="1"/>
      <name val="Arial"/>
    </font>
    <font>
      <u/>
      <sz val="12"/>
      <color theme="10"/>
      <name val="Arial"/>
      <family val="2"/>
    </font>
    <font>
      <sz val="11"/>
      <color theme="1"/>
      <name val="Calibri"/>
      <family val="2"/>
    </font>
    <font>
      <u/>
      <sz val="11"/>
      <color rgb="FF1155CC"/>
      <name val="Calibri"/>
      <family val="2"/>
    </font>
    <font>
      <sz val="12"/>
      <color theme="1"/>
      <name val="Calibri"/>
      <family val="2"/>
    </font>
    <font>
      <u/>
      <sz val="11"/>
      <color rgb="FF000000"/>
      <name val="Arial"/>
      <family val="2"/>
    </font>
    <font>
      <sz val="11"/>
      <color rgb="FF000000"/>
      <name val="Calibri"/>
      <family val="2"/>
    </font>
    <font>
      <u/>
      <sz val="11"/>
      <color rgb="FF1155CC"/>
      <name val="Calibri"/>
      <family val="2"/>
    </font>
    <font>
      <u/>
      <sz val="11"/>
      <color rgb="FF1155CC"/>
      <name val="Arial"/>
      <family val="2"/>
    </font>
    <font>
      <u/>
      <sz val="11"/>
      <color theme="1"/>
      <name val="Calibri"/>
      <family val="2"/>
    </font>
    <font>
      <sz val="11"/>
      <color theme="1"/>
      <name val="Arial"/>
      <family val="2"/>
    </font>
    <font>
      <u/>
      <sz val="11"/>
      <color rgb="FF1155CC"/>
      <name val="Arial"/>
      <family val="2"/>
    </font>
    <font>
      <u/>
      <sz val="11"/>
      <color rgb="FF1155CC"/>
      <name val="Roboto"/>
    </font>
    <font>
      <u/>
      <sz val="11"/>
      <color theme="1"/>
      <name val="Calibri"/>
      <family val="2"/>
    </font>
    <font>
      <u/>
      <sz val="11"/>
      <color rgb="FF1155CC"/>
      <name val="Corbel"/>
    </font>
    <font>
      <u/>
      <sz val="11"/>
      <color rgb="FF1155CC"/>
      <name val="Corbel"/>
    </font>
    <font>
      <u/>
      <sz val="11"/>
      <color theme="1"/>
      <name val="Arial"/>
      <family val="2"/>
    </font>
    <font>
      <sz val="16"/>
      <color theme="1"/>
      <name val="Arial"/>
      <family val="2"/>
    </font>
    <font>
      <sz val="14"/>
      <color theme="1"/>
      <name val="Arial"/>
      <family val="2"/>
    </font>
    <font>
      <sz val="14"/>
      <color theme="1"/>
      <name val="Calibri"/>
      <family val="2"/>
    </font>
    <font>
      <u/>
      <sz val="11"/>
      <color theme="1"/>
      <name val="Calibri"/>
      <family val="2"/>
    </font>
    <font>
      <b/>
      <sz val="16"/>
      <color theme="1"/>
      <name val="Arial"/>
      <family val="2"/>
    </font>
    <font>
      <b/>
      <u/>
      <sz val="16"/>
      <color theme="1"/>
      <name val="Arial"/>
      <family val="2"/>
    </font>
    <font>
      <i/>
      <sz val="16"/>
      <color theme="1"/>
      <name val="Arial"/>
      <family val="2"/>
    </font>
    <font>
      <sz val="9"/>
      <color theme="1"/>
      <name val="Calibri"/>
      <family val="2"/>
    </font>
    <font>
      <u/>
      <sz val="11"/>
      <color rgb="FF000000"/>
      <name val="Calibri"/>
      <family val="2"/>
    </font>
    <font>
      <i/>
      <u/>
      <sz val="11"/>
      <color rgb="FF1155CC"/>
      <name val="Calibri"/>
      <family val="2"/>
    </font>
    <font>
      <sz val="12"/>
      <color theme="1"/>
      <name val="Arial"/>
      <family val="2"/>
    </font>
    <font>
      <sz val="12"/>
      <color rgb="FF000000"/>
      <name val="Times New Roman"/>
      <family val="1"/>
    </font>
    <font>
      <i/>
      <sz val="12"/>
      <color rgb="FF000000"/>
      <name val="Times New Roman"/>
      <family val="1"/>
    </font>
    <font>
      <sz val="11"/>
      <name val="Calibri"/>
      <family val="2"/>
    </font>
    <font>
      <u/>
      <sz val="12"/>
      <name val="Arial"/>
      <family val="2"/>
    </font>
    <font>
      <u/>
      <sz val="11"/>
      <color theme="10"/>
      <name val="Arial"/>
      <family val="2"/>
    </font>
  </fonts>
  <fills count="4">
    <fill>
      <patternFill patternType="none"/>
    </fill>
    <fill>
      <patternFill patternType="gray125"/>
    </fill>
    <fill>
      <patternFill patternType="solid">
        <fgColor theme="0"/>
        <bgColor theme="0"/>
      </patternFill>
    </fill>
    <fill>
      <patternFill patternType="solid">
        <fgColor rgb="FFD9E2F3"/>
        <bgColor rgb="FFD9E2F3"/>
      </patternFill>
    </fill>
  </fills>
  <borders count="4">
    <border>
      <left/>
      <right/>
      <top/>
      <bottom/>
      <diagonal/>
    </border>
    <border>
      <left/>
      <right/>
      <top/>
      <bottom/>
      <diagonal/>
    </border>
    <border>
      <left style="medium">
        <color rgb="FF7F7F7F"/>
      </left>
      <right style="medium">
        <color rgb="FF7F7F7F"/>
      </right>
      <top style="medium">
        <color rgb="FF7F7F7F"/>
      </top>
      <bottom style="medium">
        <color rgb="FF7F7F7F"/>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54">
    <xf numFmtId="0" fontId="0" fillId="0" borderId="0" xfId="0" applyFont="1" applyAlignment="1"/>
    <xf numFmtId="0" fontId="0" fillId="0" borderId="0" xfId="0" applyFont="1"/>
    <xf numFmtId="0" fontId="0"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2" fillId="0" borderId="0" xfId="0" quotePrefix="1" applyFont="1" applyAlignment="1">
      <alignment horizontal="left" vertical="top" wrapText="1"/>
    </xf>
    <xf numFmtId="0" fontId="2" fillId="2" borderId="1" xfId="0" applyFont="1" applyFill="1" applyBorder="1" applyAlignment="1">
      <alignment horizontal="left" vertical="top" wrapText="1"/>
    </xf>
    <xf numFmtId="0" fontId="6" fillId="0" borderId="0" xfId="0" applyFont="1"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vertical="top" wrapText="1"/>
    </xf>
    <xf numFmtId="0" fontId="15" fillId="0" borderId="0" xfId="0" applyFont="1" applyAlignment="1">
      <alignment horizontal="left" vertical="top" wrapText="1"/>
    </xf>
    <xf numFmtId="4" fontId="0" fillId="0" borderId="0" xfId="0" applyNumberFormat="1" applyFont="1"/>
    <xf numFmtId="4" fontId="17" fillId="0" borderId="0" xfId="0" applyNumberFormat="1" applyFont="1"/>
    <xf numFmtId="4" fontId="18" fillId="0" borderId="0" xfId="0" applyNumberFormat="1" applyFont="1"/>
    <xf numFmtId="4" fontId="18" fillId="0" borderId="0" xfId="0" applyNumberFormat="1" applyFont="1" applyAlignment="1">
      <alignment vertical="top"/>
    </xf>
    <xf numFmtId="4" fontId="19" fillId="0" borderId="0" xfId="0" applyNumberFormat="1" applyFont="1" applyAlignment="1">
      <alignment horizontal="center" vertical="top" wrapText="1"/>
    </xf>
    <xf numFmtId="4" fontId="19" fillId="0" borderId="0" xfId="0" applyNumberFormat="1" applyFont="1" applyAlignment="1">
      <alignment horizontal="left" vertical="top" wrapText="1"/>
    </xf>
    <xf numFmtId="4" fontId="19" fillId="0" borderId="0" xfId="0" applyNumberFormat="1" applyFont="1" applyAlignment="1">
      <alignment horizontal="left" vertical="top"/>
    </xf>
    <xf numFmtId="4" fontId="19" fillId="0" borderId="0" xfId="0" applyNumberFormat="1" applyFont="1" applyAlignment="1">
      <alignment horizontal="center" vertical="center" wrapText="1"/>
    </xf>
    <xf numFmtId="4" fontId="2" fillId="0" borderId="0" xfId="0" applyNumberFormat="1" applyFont="1" applyAlignment="1">
      <alignment horizontal="left" vertical="top" wrapText="1"/>
    </xf>
    <xf numFmtId="4" fontId="20" fillId="0" borderId="0" xfId="0" applyNumberFormat="1" applyFont="1" applyAlignment="1">
      <alignment horizontal="left" vertical="top" wrapText="1"/>
    </xf>
    <xf numFmtId="49" fontId="2" fillId="0" borderId="0" xfId="0" applyNumberFormat="1" applyFont="1" applyAlignment="1">
      <alignment horizontal="left" vertical="top" wrapText="1"/>
    </xf>
    <xf numFmtId="49" fontId="0" fillId="0" borderId="0" xfId="0" applyNumberFormat="1" applyFont="1"/>
    <xf numFmtId="0" fontId="0"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28" fillId="0" borderId="0" xfId="0" applyFont="1" applyAlignment="1">
      <alignment horizontal="left" vertical="top" wrapText="1"/>
    </xf>
    <xf numFmtId="0" fontId="2" fillId="0" borderId="0" xfId="0" applyFont="1" applyFill="1" applyAlignment="1">
      <alignment horizontal="left" vertical="top" wrapText="1"/>
    </xf>
    <xf numFmtId="0" fontId="9" fillId="0" borderId="0" xfId="0" applyFont="1" applyFill="1" applyAlignment="1">
      <alignment horizontal="left" vertical="top" wrapText="1"/>
    </xf>
    <xf numFmtId="0" fontId="4" fillId="0" borderId="0" xfId="0" applyFont="1" applyFill="1" applyAlignment="1">
      <alignment horizontal="left" vertical="top" wrapText="1"/>
    </xf>
    <xf numFmtId="0" fontId="0" fillId="0" borderId="0" xfId="0" applyFont="1" applyFill="1" applyAlignment="1">
      <alignment horizontal="left" vertical="top" wrapText="1"/>
    </xf>
    <xf numFmtId="0" fontId="14" fillId="0" borderId="2" xfId="0" applyFont="1" applyFill="1" applyBorder="1" applyAlignment="1">
      <alignment horizontal="left" vertical="top" wrapText="1"/>
    </xf>
    <xf numFmtId="0" fontId="30" fillId="0" borderId="0" xfId="0" applyFont="1" applyFill="1" applyAlignment="1">
      <alignment horizontal="left" vertical="top" wrapText="1"/>
    </xf>
    <xf numFmtId="0" fontId="30" fillId="0" borderId="0" xfId="0" applyFont="1" applyAlignment="1">
      <alignment horizontal="left" vertical="top" wrapText="1"/>
    </xf>
    <xf numFmtId="0" fontId="31" fillId="0" borderId="0" xfId="1" applyFont="1" applyAlignment="1">
      <alignment horizontal="left" vertical="top" wrapText="1"/>
    </xf>
    <xf numFmtId="0" fontId="2" fillId="0" borderId="1" xfId="0" applyFont="1" applyFill="1" applyBorder="1" applyAlignment="1">
      <alignment horizontal="left" vertical="top" wrapText="1"/>
    </xf>
    <xf numFmtId="0" fontId="16"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31" fillId="0" borderId="0" xfId="1" applyFont="1" applyFill="1" applyAlignment="1">
      <alignment horizontal="left" vertical="top" wrapText="1"/>
    </xf>
    <xf numFmtId="0" fontId="5" fillId="0" borderId="0" xfId="0" applyFont="1" applyFill="1" applyAlignment="1">
      <alignment horizontal="left" vertical="top" wrapText="1"/>
    </xf>
    <xf numFmtId="0" fontId="1" fillId="0" borderId="0" xfId="1" applyFill="1" applyAlignment="1">
      <alignment horizontal="left" vertical="top" wrapText="1"/>
    </xf>
    <xf numFmtId="0" fontId="32" fillId="0" borderId="0" xfId="1" applyFont="1" applyFill="1" applyAlignment="1">
      <alignment horizontal="left" vertical="top" wrapText="1"/>
    </xf>
    <xf numFmtId="4" fontId="0" fillId="3" borderId="3" xfId="0" applyNumberFormat="1" applyFont="1" applyFill="1" applyBorder="1" applyAlignment="1" applyProtection="1">
      <alignment vertical="top"/>
      <protection locked="0"/>
    </xf>
    <xf numFmtId="0" fontId="0" fillId="0" borderId="0" xfId="0" applyFont="1" applyAlignment="1">
      <alignment horizontal="left" vertical="top" wrapText="1"/>
    </xf>
    <xf numFmtId="0" fontId="0" fillId="0" borderId="0" xfId="0" applyFont="1" applyAlignment="1"/>
    <xf numFmtId="0" fontId="1" fillId="0" borderId="0" xfId="0" applyFont="1" applyAlignment="1">
      <alignment horizontal="center"/>
    </xf>
    <xf numFmtId="0" fontId="2" fillId="0" borderId="0" xfId="0" applyFont="1" applyAlignment="1">
      <alignment horizontal="left" vertical="top" wrapText="1"/>
    </xf>
    <xf numFmtId="4" fontId="27" fillId="0" borderId="0" xfId="0" applyNumberFormat="1" applyFont="1" applyAlignment="1">
      <alignment horizontal="left"/>
    </xf>
    <xf numFmtId="4" fontId="0" fillId="0" borderId="0" xfId="0" applyNumberFormat="1" applyFont="1" applyAlignment="1">
      <alignment horizontal="left"/>
    </xf>
  </cellXfs>
  <cellStyles count="2">
    <cellStyle name="Lien hypertexte" xfId="1" builtinId="8"/>
    <cellStyle name="Normal" xfId="0" builtinId="0"/>
  </cellStyles>
  <dxfs count="3">
    <dxf>
      <fill>
        <patternFill patternType="solid">
          <fgColor rgb="FFD9E2F3"/>
          <bgColor rgb="FFD9E2F3"/>
        </patternFill>
      </fill>
    </dxf>
    <dxf>
      <fill>
        <patternFill patternType="solid">
          <fgColor rgb="FFE2EFD9"/>
          <bgColor rgb="FFE2EFD9"/>
        </patternFill>
      </fill>
    </dxf>
    <dxf>
      <fill>
        <patternFill patternType="solid">
          <fgColor theme="9"/>
          <bgColor theme="9"/>
        </patternFill>
      </fill>
    </dxf>
  </dxfs>
  <tableStyles count="1">
    <tableStyle name="Recherche par mots clé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8</xdr:col>
      <xdr:colOff>0</xdr:colOff>
      <xdr:row>95</xdr:row>
      <xdr:rowOff>0</xdr:rowOff>
    </xdr:from>
    <xdr:ext cx="304800" cy="314325"/>
    <xdr:sp macro="" textlink="">
      <xdr:nvSpPr>
        <xdr:cNvPr id="3" name="Shape 3">
          <a:extLst>
            <a:ext uri="{FF2B5EF4-FFF2-40B4-BE49-F238E27FC236}">
              <a16:creationId xmlns:a16="http://schemas.microsoft.com/office/drawing/2014/main" id="{00000000-0008-0000-0000-000003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0</xdr:row>
      <xdr:rowOff>0</xdr:rowOff>
    </xdr:from>
    <xdr:ext cx="8696325" cy="19621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87</xdr:row>
      <xdr:rowOff>0</xdr:rowOff>
    </xdr:from>
    <xdr:ext cx="8686800" cy="1152525"/>
    <xdr:pic>
      <xdr:nvPicPr>
        <xdr:cNvPr id="4" name="image2.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8:P144">
  <tableColumns count="16">
    <tableColumn id="1" xr3:uid="{00000000-0010-0000-0000-000001000000}" name="Thématiques"/>
    <tableColumn id="2" xr3:uid="{00000000-0010-0000-0000-000002000000}" name="Nom de l'initiative"/>
    <tableColumn id="3" xr3:uid="{00000000-0010-0000-0000-000003000000}" name="Description"/>
    <tableColumn id="4" xr3:uid="{00000000-0010-0000-0000-000004000000}" name="Clientèle visée"/>
    <tableColumn id="5" xr3:uid="{00000000-0010-0000-0000-000005000000}" name="Problématique de départ"/>
    <tableColumn id="6" xr3:uid="{00000000-0010-0000-0000-000006000000}" name="Objectifs visés"/>
    <tableColumn id="7" xr3:uid="{00000000-0010-0000-0000-000007000000}" name="Année de mise en place"/>
    <tableColumn id="8" xr3:uid="{00000000-0010-0000-0000-000008000000}" name="Lieu de réalisation _x000a_(Pays, province, région, MRC, ville/municipalité)"/>
    <tableColumn id="9" xr3:uid="{00000000-0010-0000-0000-000009000000}" name="Organisation responsable"/>
    <tableColumn id="10" xr3:uid="{00000000-0010-0000-0000-00000A000000}" name="Collaborations et partenariats"/>
    <tableColumn id="11" xr3:uid="{00000000-0010-0000-0000-00000B000000}" name="Résultats observés"/>
    <tableColumn id="12" xr3:uid="{00000000-0010-0000-0000-00000C000000}" name="Forces"/>
    <tableColumn id="13" xr3:uid="{00000000-0010-0000-0000-00000D000000}" name="Limites"/>
    <tableColumn id="14" xr3:uid="{00000000-0010-0000-0000-00000E000000}" name="Nom de la _x000a_personne-ressource"/>
    <tableColumn id="15" xr3:uid="{00000000-0010-0000-0000-00000F000000}" name="Organisation de la _x000a_personne-ressource"/>
    <tableColumn id="16" xr3:uid="{00000000-0010-0000-0000-000010000000}" name="Courriel de la _x000a_personne-ressource"/>
  </tableColumns>
  <tableStyleInfo name="Recherche par mots clé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rdbsl.org/mandats/recherche-action-sur-le-maintien-a-domicile-des-aines-et-la-vitalite-des-communautes-rurale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youtube.com/playlist?list=PL-PotX8x1AOvhCqH9XbyK_9DHqncpv2vp" TargetMode="External"/><Relationship Id="rId21" Type="http://schemas.openxmlformats.org/officeDocument/2006/relationships/hyperlink" Target="https://cultureauxaines.ca/" TargetMode="External"/><Relationship Id="rId42" Type="http://schemas.openxmlformats.org/officeDocument/2006/relationships/hyperlink" Target="https://volunteerwica.com/programs/(Program:%20seniors%20liaisons)" TargetMode="External"/><Relationship Id="rId47" Type="http://schemas.openxmlformats.org/officeDocument/2006/relationships/hyperlink" Target="https://mlevasseur.recherche.usherbrooke.ca/accompagnement-personnalise-dintegration-communautaire/" TargetMode="External"/><Relationship Id="rId63" Type="http://schemas.openxmlformats.org/officeDocument/2006/relationships/hyperlink" Target="https://villerdl.ca/fr/actualites/la-ville-de-riviere-du-loup-repond-concretement-a-des-problematiques-identifiees-par-les-aines-et-les-familles" TargetMode="External"/><Relationship Id="rId68" Type="http://schemas.openxmlformats.org/officeDocument/2006/relationships/hyperlink" Target="https://www.actionbenevolebsl.org/seigneuries/services/soutien-aux-proches-aidants" TargetMode="External"/><Relationship Id="rId84" Type="http://schemas.openxmlformats.org/officeDocument/2006/relationships/hyperlink" Target="https://www.metrobus.com/communitybus/html/news.asp" TargetMode="External"/><Relationship Id="rId89" Type="http://schemas.openxmlformats.org/officeDocument/2006/relationships/hyperlink" Target="https://www.mentoringplus.ca/" TargetMode="External"/><Relationship Id="rId16" Type="http://schemas.openxmlformats.org/officeDocument/2006/relationships/hyperlink" Target="https://www.cisss-bsl.gouv.qc.ca/vivre-en-sante/conseils-prevention/saines-habitudes-de-vie/activite-physique-transport-actif/viactive" TargetMode="External"/><Relationship Id="rId11" Type="http://schemas.openxmlformats.org/officeDocument/2006/relationships/hyperlink" Target="https://www.lamaisonnee.org/services/accueil-integration-et-programmes-speciaux/les-habitations-partagees/" TargetMode="External"/><Relationship Id="rId32" Type="http://schemas.openxmlformats.org/officeDocument/2006/relationships/hyperlink" Target="https://www.researchgate.net/publication/343369682_French-Canadian_Adaptation_of_Lifestyle_RedesignR_for_Chronic_Pain_Management_A_Pre-Experimental_Pilot_Study" TargetMode="External"/><Relationship Id="rId37" Type="http://schemas.openxmlformats.org/officeDocument/2006/relationships/hyperlink" Target="http://www.petitespoir.ca/activites-services" TargetMode="External"/><Relationship Id="rId53" Type="http://schemas.openxmlformats.org/officeDocument/2006/relationships/hyperlink" Target="https://www.soinsamika.com/a-propos/" TargetMode="External"/><Relationship Id="rId58" Type="http://schemas.openxmlformats.org/officeDocument/2006/relationships/hyperlink" Target="http://www.projetradar.org/" TargetMode="External"/><Relationship Id="rId74" Type="http://schemas.openxmlformats.org/officeDocument/2006/relationships/hyperlink" Target="https://www.facebook.com/La-Maison-Des-Babayagas-449908698535593/about/?ref=page_internal" TargetMode="External"/><Relationship Id="rId79" Type="http://schemas.openxmlformats.org/officeDocument/2006/relationships/hyperlink" Target="https://www.theseniorshub.org/about-us/" TargetMode="External"/><Relationship Id="rId102" Type="http://schemas.openxmlformats.org/officeDocument/2006/relationships/hyperlink" Target="https://www.crdbsl.org/mandats/recherche-action-sur-le-maintien-a-domicile-des-aines-et-la-vitalite-des-communautes-rurales" TargetMode="External"/><Relationship Id="rId5" Type="http://schemas.openxmlformats.org/officeDocument/2006/relationships/hyperlink" Target="http://www.maisonmemoireducoeur.com/" TargetMode="External"/><Relationship Id="rId90" Type="http://schemas.openxmlformats.org/officeDocument/2006/relationships/hyperlink" Target="https://www.aosupportservices.ca/our-three-pillars/social-engagement/senior-centre-without-walls/" TargetMode="External"/><Relationship Id="rId95" Type="http://schemas.openxmlformats.org/officeDocument/2006/relationships/hyperlink" Target="https://www.carergateway.gov.au/" TargetMode="External"/><Relationship Id="rId22" Type="http://schemas.openxmlformats.org/officeDocument/2006/relationships/hyperlink" Target="http://www.uqac.ca/portfolio/martinotis/semelles-intelligentes/" TargetMode="External"/><Relationship Id="rId27" Type="http://schemas.openxmlformats.org/officeDocument/2006/relationships/hyperlink" Target="https://www.actionbenevolebsl.org/images/documents/mitis/Guide_des_services_et_ressources_pour_les__de_La_Mitis.pdf" TargetMode="External"/><Relationship Id="rId43" Type="http://schemas.openxmlformats.org/officeDocument/2006/relationships/hyperlink" Target="http://www.mepec-pemca.org/" TargetMode="External"/><Relationship Id="rId48" Type="http://schemas.openxmlformats.org/officeDocument/2006/relationships/hyperlink" Target="http://www.cje-arthabaska.ca/" TargetMode="External"/><Relationship Id="rId64" Type="http://schemas.openxmlformats.org/officeDocument/2006/relationships/hyperlink" Target="http://www.decision.chaire.fmed.ulaval.ca/recherche/5d8a63b6b4956133050a2bb0" TargetMode="External"/><Relationship Id="rId69" Type="http://schemas.openxmlformats.org/officeDocument/2006/relationships/hyperlink" Target="https://homeforlife.org/" TargetMode="External"/><Relationship Id="rId80" Type="http://schemas.openxmlformats.org/officeDocument/2006/relationships/hyperlink" Target="https://www.cota.org.au/information/aged-care-for-consumers/home-care-today-consumers/" TargetMode="External"/><Relationship Id="rId85" Type="http://schemas.openxmlformats.org/officeDocument/2006/relationships/hyperlink" Target="https://www.ageuk.org.uk/services/in-your-area/transport/" TargetMode="External"/><Relationship Id="rId12" Type="http://schemas.openxmlformats.org/officeDocument/2006/relationships/hyperlink" Target="https://habitationspartagees.ca/" TargetMode="External"/><Relationship Id="rId17" Type="http://schemas.openxmlformats.org/officeDocument/2006/relationships/hyperlink" Target="https://www.facebook.com/%C3%89b%C3%A9nisterie-Communautaire-de-Rimouski-113542980771505/" TargetMode="External"/><Relationship Id="rId25" Type="http://schemas.openxmlformats.org/officeDocument/2006/relationships/hyperlink" Target="https://www.acv-montreal.com/" TargetMode="External"/><Relationship Id="rId33" Type="http://schemas.openxmlformats.org/officeDocument/2006/relationships/hyperlink" Target="http://www.bethecareconcept.com/en" TargetMode="External"/><Relationship Id="rId38" Type="http://schemas.openxmlformats.org/officeDocument/2006/relationships/hyperlink" Target="http://www.prevoyanceaineslaurentides.org/" TargetMode="External"/><Relationship Id="rId46" Type="http://schemas.openxmlformats.org/officeDocument/2006/relationships/hyperlink" Target="https://www.mrcmaskoutains.qc.ca/mrc-amie-des-aines" TargetMode="External"/><Relationship Id="rId59" Type="http://schemas.openxmlformats.org/officeDocument/2006/relationships/hyperlink" Target="http://www.taacomobile.com/" TargetMode="External"/><Relationship Id="rId67" Type="http://schemas.openxmlformats.org/officeDocument/2006/relationships/hyperlink" Target="https://www.facebook.com/maison.hlmgaspe.56" TargetMode="External"/><Relationship Id="rId103" Type="http://schemas.openxmlformats.org/officeDocument/2006/relationships/hyperlink" Target="mailto:alachance@crdbsl.org" TargetMode="External"/><Relationship Id="rId20" Type="http://schemas.openxmlformats.org/officeDocument/2006/relationships/hyperlink" Target="https://medinform.jmir.org/2020/11/e20215/authors" TargetMode="External"/><Relationship Id="rId41" Type="http://schemas.openxmlformats.org/officeDocument/2006/relationships/hyperlink" Target="http://www.geriatriesociale.org/" TargetMode="External"/><Relationship Id="rId54" Type="http://schemas.openxmlformats.org/officeDocument/2006/relationships/hyperlink" Target="https://carrefourmontrose.org/vigilance-aines/" TargetMode="External"/><Relationship Id="rId62" Type="http://schemas.openxmlformats.org/officeDocument/2006/relationships/hyperlink" Target="https://villerdl.ca/fr/recherche?query=bien+choisir+son+milieu+de+vie" TargetMode="External"/><Relationship Id="rId70" Type="http://schemas.openxmlformats.org/officeDocument/2006/relationships/hyperlink" Target="https://www.wheelpad.com/" TargetMode="External"/><Relationship Id="rId75" Type="http://schemas.openxmlformats.org/officeDocument/2006/relationships/hyperlink" Target="https://www.wintringham.org.au/" TargetMode="External"/><Relationship Id="rId83" Type="http://schemas.openxmlformats.org/officeDocument/2006/relationships/hyperlink" Target="https://www.southernhealth.ca/fr/trouver-des-soins/trouver-un-service/clinics-fr-ca/mobilc-clinic-fr-ca/" TargetMode="External"/><Relationship Id="rId88" Type="http://schemas.openxmlformats.org/officeDocument/2006/relationships/hyperlink" Target="https://www.laposte.fr/veiller-sur-mes-parents/les-visites-du-facteur-une-prevention-contre-l-isolement-des-personnes-agees" TargetMode="External"/><Relationship Id="rId91" Type="http://schemas.openxmlformats.org/officeDocument/2006/relationships/hyperlink" Target="https://211.ca/" TargetMode="External"/><Relationship Id="rId96" Type="http://schemas.openxmlformats.org/officeDocument/2006/relationships/hyperlink" Target="https://www.hammond.com.au/services/home-care/respite" TargetMode="External"/><Relationship Id="rId1" Type="http://schemas.openxmlformats.org/officeDocument/2006/relationships/hyperlink" Target="http://www.csseigneuriedevaudreuil.com/" TargetMode="External"/><Relationship Id="rId6" Type="http://schemas.openxmlformats.org/officeDocument/2006/relationships/hyperlink" Target="https://www.bethecareconcept.com/en/hogeweyk/" TargetMode="External"/><Relationship Id="rId15" Type="http://schemas.openxmlformats.org/officeDocument/2006/relationships/hyperlink" Target="https://www.facebook.com/auxcaissons/" TargetMode="External"/><Relationship Id="rId23" Type="http://schemas.openxmlformats.org/officeDocument/2006/relationships/hyperlink" Target="http://www.vieillirchezsoi.org/" TargetMode="External"/><Relationship Id="rId28" Type="http://schemas.openxmlformats.org/officeDocument/2006/relationships/hyperlink" Target="https://biblioweb.ville.dorval.qc.ca/iguana/www.main.cls?p=*&amp;v=c15213a5-8622-43f8-877d-0d96705e2c80" TargetMode="External"/><Relationship Id="rId36" Type="http://schemas.openxmlformats.org/officeDocument/2006/relationships/hyperlink" Target="https://casa-gaspe.com/programs-and-projects/seniors/" TargetMode="External"/><Relationship Id="rId49" Type="http://schemas.openxmlformats.org/officeDocument/2006/relationships/hyperlink" Target="http://www.sercovie.org/" TargetMode="External"/><Relationship Id="rId57" Type="http://schemas.openxmlformats.org/officeDocument/2006/relationships/hyperlink" Target="http://www.maisondesaineslevis.ca/" TargetMode="External"/><Relationship Id="rId10" Type="http://schemas.openxmlformats.org/officeDocument/2006/relationships/hyperlink" Target="http://www.pierrette-paulette.com/" TargetMode="External"/><Relationship Id="rId31" Type="http://schemas.openxmlformats.org/officeDocument/2006/relationships/hyperlink" Target="https://journals.sagepub.com/doi/full/10.1177/0008417419830429" TargetMode="External"/><Relationship Id="rId44" Type="http://schemas.openxmlformats.org/officeDocument/2006/relationships/hyperlink" Target="https://www.mrcmaskoutains.qc.ca/publications?categorie=Guide+d%27information+pour+les+a%C3%AEn%C3%A9s" TargetMode="External"/><Relationship Id="rId52" Type="http://schemas.openxmlformats.org/officeDocument/2006/relationships/hyperlink" Target="https://www.facebook.com/voisinssolidairestemiscouata" TargetMode="External"/><Relationship Id="rId60" Type="http://schemas.openxmlformats.org/officeDocument/2006/relationships/hyperlink" Target="http://accorderie.ca/" TargetMode="External"/><Relationship Id="rId65" Type="http://schemas.openxmlformats.org/officeDocument/2006/relationships/hyperlink" Target="https://www.residencescogir.com/fr/les-services-offerts.html" TargetMode="External"/><Relationship Id="rId73" Type="http://schemas.openxmlformats.org/officeDocument/2006/relationships/hyperlink" Target="https://www.cityofvancouver.us/ced/page/accessory-dwelling-units" TargetMode="External"/><Relationship Id="rId78" Type="http://schemas.openxmlformats.org/officeDocument/2006/relationships/hyperlink" Target="https://www.clevelandohio.gov/CityofCleveland/Home/Government/CityAgencies/Aging/HomeMaintenance" TargetMode="External"/><Relationship Id="rId81" Type="http://schemas.openxmlformats.org/officeDocument/2006/relationships/hyperlink" Target="https://www.calgaryseniors.org/seniors-social-supports" TargetMode="External"/><Relationship Id="rId86" Type="http://schemas.openxmlformats.org/officeDocument/2006/relationships/hyperlink" Target="https://storytellingalberta.com/aboutstoryshare" TargetMode="External"/><Relationship Id="rId94" Type="http://schemas.openxmlformats.org/officeDocument/2006/relationships/hyperlink" Target="https://tyze.com/" TargetMode="External"/><Relationship Id="rId99" Type="http://schemas.openxmlformats.org/officeDocument/2006/relationships/hyperlink" Target="http://www.petitespoir.ca/activites-services" TargetMode="External"/><Relationship Id="rId101" Type="http://schemas.openxmlformats.org/officeDocument/2006/relationships/hyperlink" Target="https://mlevasseur.recherche.usherbrooke.ca/accompagnement-personnalise-dintegration-communautaire/" TargetMode="External"/><Relationship Id="rId4" Type="http://schemas.openxmlformats.org/officeDocument/2006/relationships/hyperlink" Target="http://www.alzheimercarpediem.com/" TargetMode="External"/><Relationship Id="rId9" Type="http://schemas.openxmlformats.org/officeDocument/2006/relationships/hyperlink" Target="https://actionlogementpds.wordpress.com/cohabitaction/" TargetMode="External"/><Relationship Id="rId13" Type="http://schemas.openxmlformats.org/officeDocument/2006/relationships/hyperlink" Target="http://www.goldenhomesharingconnections.ca/" TargetMode="External"/><Relationship Id="rId18" Type="http://schemas.openxmlformats.org/officeDocument/2006/relationships/hyperlink" Target="https://visiongaspeperce.ca/frozen-meals/" TargetMode="External"/><Relationship Id="rId39" Type="http://schemas.openxmlformats.org/officeDocument/2006/relationships/hyperlink" Target="https://espacemuni.org/programmes/participation-citoyenne/voisins-solidaires/" TargetMode="External"/><Relationship Id="rId34" Type="http://schemas.openxmlformats.org/officeDocument/2006/relationships/hyperlink" Target="https://micami.ca/seniors-outreach-program/" TargetMode="External"/><Relationship Id="rId50" Type="http://schemas.openxmlformats.org/officeDocument/2006/relationships/hyperlink" Target="http://www.forum-habitats.com/" TargetMode="External"/><Relationship Id="rId55" Type="http://schemas.openxmlformats.org/officeDocument/2006/relationships/hyperlink" Target="http://www.coopsantesainthubert.ca/" TargetMode="External"/><Relationship Id="rId76" Type="http://schemas.openxmlformats.org/officeDocument/2006/relationships/hyperlink" Target="https://www.ageuk.org.uk/services/in-your-area/foot-care/" TargetMode="External"/><Relationship Id="rId97" Type="http://schemas.openxmlformats.org/officeDocument/2006/relationships/hyperlink" Target="https://www.ageuk.org.uk/services/in-your-area/dementia-support/" TargetMode="External"/><Relationship Id="rId7" Type="http://schemas.openxmlformats.org/officeDocument/2006/relationships/hyperlink" Target="http://grandemaison.ca/" TargetMode="External"/><Relationship Id="rId71" Type="http://schemas.openxmlformats.org/officeDocument/2006/relationships/hyperlink" Target="https://rebuildingtogether.org/safe-at-home" TargetMode="External"/><Relationship Id="rId92" Type="http://schemas.openxmlformats.org/officeDocument/2006/relationships/hyperlink" Target="https://healthyagingcore.ca/community-programs/connecting-with-connie-manitoba-association-of-seniors-centres-masc/" TargetMode="External"/><Relationship Id="rId2" Type="http://schemas.openxmlformats.org/officeDocument/2006/relationships/hyperlink" Target="https://habitationaines.ca/2020/11/25/la-brunante-en-video/" TargetMode="External"/><Relationship Id="rId29" Type="http://schemas.openxmlformats.org/officeDocument/2006/relationships/hyperlink" Target="https://www.facebook.com/ripostes/videos/681566819073460" TargetMode="External"/><Relationship Id="rId24" Type="http://schemas.openxmlformats.org/officeDocument/2006/relationships/hyperlink" Target="https://espacemuni.org/?s=picto-s%C3%A9cur" TargetMode="External"/><Relationship Id="rId40" Type="http://schemas.openxmlformats.org/officeDocument/2006/relationships/hyperlink" Target="http://www.mdfmatapedia.org/wp-content/uploads/2020/01/Promotion-TM-babillard-Word.jpg" TargetMode="External"/><Relationship Id="rId45" Type="http://schemas.openxmlformats.org/officeDocument/2006/relationships/hyperlink" Target="https://www.mrcmaskoutains.qc.ca/mrc-amie-des-aines" TargetMode="External"/><Relationship Id="rId66" Type="http://schemas.openxmlformats.org/officeDocument/2006/relationships/hyperlink" Target="http://lippa.recherche.usherbrooke.ca/mobilaines/" TargetMode="External"/><Relationship Id="rId87" Type="http://schemas.openxmlformats.org/officeDocument/2006/relationships/hyperlink" Target="https://www.youtube.com/playlist?list=PLqoI1d4aWXrT1qbxH8nTT-RMmWvOZLKFi" TargetMode="External"/><Relationship Id="rId61" Type="http://schemas.openxmlformats.org/officeDocument/2006/relationships/hyperlink" Target="https://pleinsrayons.ca/brigade-aidante/" TargetMode="External"/><Relationship Id="rId82" Type="http://schemas.openxmlformats.org/officeDocument/2006/relationships/hyperlink" Target="https://www.cbsnews.com/news/german-supermarkets-become-senior-friendly/" TargetMode="External"/><Relationship Id="rId19" Type="http://schemas.openxmlformats.org/officeDocument/2006/relationships/hyperlink" Target="http://cdcdugranit.com/les-solutions-gourmandes/" TargetMode="External"/><Relationship Id="rId14" Type="http://schemas.openxmlformats.org/officeDocument/2006/relationships/hyperlink" Target="https://www.gerbesdangelica.com/" TargetMode="External"/><Relationship Id="rId30" Type="http://schemas.openxmlformats.org/officeDocument/2006/relationships/hyperlink" Target="https://www.caot.ca/client/product2/1077/item.html?language=fr_FR&amp;" TargetMode="External"/><Relationship Id="rId35" Type="http://schemas.openxmlformats.org/officeDocument/2006/relationships/hyperlink" Target="https://micami.ca/community-health-education-program/" TargetMode="External"/><Relationship Id="rId56" Type="http://schemas.openxmlformats.org/officeDocument/2006/relationships/hyperlink" Target="https://aines.insertech.ca/" TargetMode="External"/><Relationship Id="rId77" Type="http://schemas.openxmlformats.org/officeDocument/2006/relationships/hyperlink" Target="https://www.ageuk.org.uk/services/in-your-area/handyperson-services/" TargetMode="External"/><Relationship Id="rId100" Type="http://schemas.openxmlformats.org/officeDocument/2006/relationships/hyperlink" Target="https://mlevasseur.recherche.usherbrooke.ca/accompagnement-personnalise-dintegration-communautaire/" TargetMode="External"/><Relationship Id="rId8" Type="http://schemas.openxmlformats.org/officeDocument/2006/relationships/hyperlink" Target="http://combo2generations.com/" TargetMode="External"/><Relationship Id="rId51" Type="http://schemas.openxmlformats.org/officeDocument/2006/relationships/hyperlink" Target="http://vigilange.org/" TargetMode="External"/><Relationship Id="rId72" Type="http://schemas.openxmlformats.org/officeDocument/2006/relationships/hyperlink" Target="https://www.clevelandohio.gov/CityofCleveland/Home/Government/CityAgencies/Aging/HomeMaintenance" TargetMode="External"/><Relationship Id="rId93" Type="http://schemas.openxmlformats.org/officeDocument/2006/relationships/hyperlink" Target="https://www.association3a.org/" TargetMode="External"/><Relationship Id="rId98" Type="http://schemas.openxmlformats.org/officeDocument/2006/relationships/hyperlink" Target="https://www.caregivercare.ca/" TargetMode="External"/><Relationship Id="rId3" Type="http://schemas.openxmlformats.org/officeDocument/2006/relationships/hyperlink" Target="https://habitationaines.ca/2020/09/25/on-ne-transplante-pas-un-vieil-arbre-la-brunante-projet-collectif-dhabitation-pour-aine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Z1000"/>
  <sheetViews>
    <sheetView showGridLines="0" tabSelected="1" topLeftCell="B1" workbookViewId="0">
      <selection activeCell="B40" sqref="B40"/>
    </sheetView>
  </sheetViews>
  <sheetFormatPr baseColWidth="10" defaultColWidth="11.28515625" defaultRowHeight="15" customHeight="1" x14ac:dyDescent="0.2"/>
  <cols>
    <col min="1" max="1" width="1.140625" customWidth="1"/>
    <col min="2" max="10" width="10.85546875" customWidth="1"/>
    <col min="11" max="26" width="11.285156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5.7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5.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5.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
      <c r="B12" s="48" t="s">
        <v>0</v>
      </c>
      <c r="C12" s="49"/>
      <c r="D12" s="49"/>
      <c r="E12" s="49"/>
      <c r="F12" s="49"/>
      <c r="G12" s="49"/>
      <c r="H12" s="49"/>
      <c r="I12" s="49"/>
      <c r="J12" s="49"/>
      <c r="K12" s="1"/>
      <c r="L12" s="1"/>
      <c r="M12" s="1"/>
      <c r="N12" s="1"/>
      <c r="O12" s="1"/>
      <c r="P12" s="1"/>
      <c r="Q12" s="1"/>
      <c r="R12" s="1"/>
      <c r="S12" s="1"/>
      <c r="T12" s="1"/>
      <c r="U12" s="1"/>
      <c r="V12" s="1"/>
      <c r="W12" s="1"/>
      <c r="X12" s="1"/>
      <c r="Y12" s="1"/>
      <c r="Z12" s="1"/>
    </row>
    <row r="13" spans="1:26" ht="18.75" customHeight="1" x14ac:dyDescent="0.2">
      <c r="A13" s="1"/>
      <c r="B13" s="49"/>
      <c r="C13" s="49"/>
      <c r="D13" s="49"/>
      <c r="E13" s="49"/>
      <c r="F13" s="49"/>
      <c r="G13" s="49"/>
      <c r="H13" s="49"/>
      <c r="I13" s="49"/>
      <c r="J13" s="49"/>
      <c r="K13" s="1"/>
      <c r="L13" s="1"/>
      <c r="M13" s="1"/>
      <c r="N13" s="1"/>
      <c r="O13" s="1"/>
      <c r="P13" s="1"/>
      <c r="Q13" s="1"/>
      <c r="R13" s="1"/>
      <c r="S13" s="1"/>
      <c r="T13" s="1"/>
      <c r="U13" s="1"/>
      <c r="V13" s="1"/>
      <c r="W13" s="1"/>
      <c r="X13" s="1"/>
      <c r="Y13" s="1"/>
      <c r="Z13" s="1"/>
    </row>
    <row r="14" spans="1:26" ht="18.75" customHeight="1" x14ac:dyDescent="0.2">
      <c r="A14" s="1"/>
      <c r="B14" s="49"/>
      <c r="C14" s="49"/>
      <c r="D14" s="49"/>
      <c r="E14" s="49"/>
      <c r="F14" s="49"/>
      <c r="G14" s="49"/>
      <c r="H14" s="49"/>
      <c r="I14" s="49"/>
      <c r="J14" s="49"/>
      <c r="K14" s="1"/>
      <c r="L14" s="1"/>
      <c r="M14" s="1"/>
      <c r="N14" s="1"/>
      <c r="O14" s="1"/>
      <c r="P14" s="1"/>
      <c r="Q14" s="1"/>
      <c r="R14" s="1"/>
      <c r="S14" s="1"/>
      <c r="T14" s="1"/>
      <c r="U14" s="1"/>
      <c r="V14" s="1"/>
      <c r="W14" s="1"/>
      <c r="X14" s="1"/>
      <c r="Y14" s="1"/>
      <c r="Z14" s="1"/>
    </row>
    <row r="15" spans="1:26" ht="18.75" customHeight="1" x14ac:dyDescent="0.2">
      <c r="A15" s="1"/>
      <c r="B15" s="49"/>
      <c r="C15" s="49"/>
      <c r="D15" s="49"/>
      <c r="E15" s="49"/>
      <c r="F15" s="49"/>
      <c r="G15" s="49"/>
      <c r="H15" s="49"/>
      <c r="I15" s="49"/>
      <c r="J15" s="49"/>
      <c r="K15" s="1"/>
      <c r="L15" s="1"/>
      <c r="M15" s="1"/>
      <c r="N15" s="1"/>
      <c r="O15" s="1"/>
      <c r="P15" s="1"/>
      <c r="Q15" s="1"/>
      <c r="R15" s="1"/>
      <c r="S15" s="1"/>
      <c r="T15" s="1"/>
      <c r="U15" s="1"/>
      <c r="V15" s="1"/>
      <c r="W15" s="1"/>
      <c r="X15" s="1"/>
      <c r="Y15" s="1"/>
      <c r="Z15" s="1"/>
    </row>
    <row r="16" spans="1:26" ht="18.75" customHeight="1" x14ac:dyDescent="0.2">
      <c r="A16" s="1"/>
      <c r="B16" s="49"/>
      <c r="C16" s="49"/>
      <c r="D16" s="49"/>
      <c r="E16" s="49"/>
      <c r="F16" s="49"/>
      <c r="G16" s="49"/>
      <c r="H16" s="49"/>
      <c r="I16" s="49"/>
      <c r="J16" s="49"/>
      <c r="K16" s="1"/>
      <c r="L16" s="1"/>
      <c r="M16" s="1"/>
      <c r="N16" s="1"/>
      <c r="O16" s="1"/>
      <c r="P16" s="1"/>
      <c r="Q16" s="1"/>
      <c r="R16" s="1"/>
      <c r="S16" s="1"/>
      <c r="T16" s="1"/>
      <c r="U16" s="1"/>
      <c r="V16" s="1"/>
      <c r="W16" s="1"/>
      <c r="X16" s="1"/>
      <c r="Y16" s="1"/>
      <c r="Z16" s="1"/>
    </row>
    <row r="17" spans="1:26" ht="18.75" customHeight="1" x14ac:dyDescent="0.2">
      <c r="A17" s="1"/>
      <c r="B17" s="49"/>
      <c r="C17" s="49"/>
      <c r="D17" s="49"/>
      <c r="E17" s="49"/>
      <c r="F17" s="49"/>
      <c r="G17" s="49"/>
      <c r="H17" s="49"/>
      <c r="I17" s="49"/>
      <c r="J17" s="49"/>
      <c r="K17" s="1"/>
      <c r="L17" s="1"/>
      <c r="M17" s="1"/>
      <c r="N17" s="1"/>
      <c r="O17" s="1"/>
      <c r="P17" s="1"/>
      <c r="Q17" s="1"/>
      <c r="R17" s="1"/>
      <c r="S17" s="1"/>
      <c r="T17" s="1"/>
      <c r="U17" s="1"/>
      <c r="V17" s="1"/>
      <c r="W17" s="1"/>
      <c r="X17" s="1"/>
      <c r="Y17" s="1"/>
      <c r="Z17" s="1"/>
    </row>
    <row r="18" spans="1:26" ht="18.75" customHeight="1" x14ac:dyDescent="0.2">
      <c r="A18" s="1"/>
      <c r="B18" s="49"/>
      <c r="C18" s="49"/>
      <c r="D18" s="49"/>
      <c r="E18" s="49"/>
      <c r="F18" s="49"/>
      <c r="G18" s="49"/>
      <c r="H18" s="49"/>
      <c r="I18" s="49"/>
      <c r="J18" s="49"/>
      <c r="K18" s="1"/>
      <c r="L18" s="1"/>
      <c r="M18" s="1"/>
      <c r="N18" s="1"/>
      <c r="O18" s="1"/>
      <c r="P18" s="1"/>
      <c r="Q18" s="1"/>
      <c r="R18" s="1"/>
      <c r="S18" s="1"/>
      <c r="T18" s="1"/>
      <c r="U18" s="1"/>
      <c r="V18" s="1"/>
      <c r="W18" s="1"/>
      <c r="X18" s="1"/>
      <c r="Y18" s="1"/>
      <c r="Z18" s="1"/>
    </row>
    <row r="19" spans="1:26" ht="18.75" customHeight="1" x14ac:dyDescent="0.2">
      <c r="A19" s="1"/>
      <c r="B19" s="49"/>
      <c r="C19" s="49"/>
      <c r="D19" s="49"/>
      <c r="E19" s="49"/>
      <c r="F19" s="49"/>
      <c r="G19" s="49"/>
      <c r="H19" s="49"/>
      <c r="I19" s="49"/>
      <c r="J19" s="49"/>
      <c r="K19" s="1"/>
      <c r="L19" s="1"/>
      <c r="M19" s="1"/>
      <c r="N19" s="1"/>
      <c r="O19" s="1"/>
      <c r="P19" s="1"/>
      <c r="Q19" s="1"/>
      <c r="R19" s="1"/>
      <c r="S19" s="1"/>
      <c r="T19" s="1"/>
      <c r="U19" s="1"/>
      <c r="V19" s="1"/>
      <c r="W19" s="1"/>
      <c r="X19" s="1"/>
      <c r="Y19" s="1"/>
      <c r="Z19" s="1"/>
    </row>
    <row r="20" spans="1:26" ht="18.75" customHeight="1" x14ac:dyDescent="0.2">
      <c r="A20" s="1"/>
      <c r="B20" s="49"/>
      <c r="C20" s="49"/>
      <c r="D20" s="49"/>
      <c r="E20" s="49"/>
      <c r="F20" s="49"/>
      <c r="G20" s="49"/>
      <c r="H20" s="49"/>
      <c r="I20" s="49"/>
      <c r="J20" s="49"/>
      <c r="K20" s="1"/>
      <c r="L20" s="1"/>
      <c r="M20" s="1"/>
      <c r="N20" s="1"/>
      <c r="O20" s="1"/>
      <c r="P20" s="1"/>
      <c r="Q20" s="1"/>
      <c r="R20" s="1"/>
      <c r="S20" s="1"/>
      <c r="T20" s="1"/>
      <c r="U20" s="1"/>
      <c r="V20" s="1"/>
      <c r="W20" s="1"/>
      <c r="X20" s="1"/>
      <c r="Y20" s="1"/>
      <c r="Z20" s="1"/>
    </row>
    <row r="21" spans="1:26" ht="18.75" customHeight="1" x14ac:dyDescent="0.2">
      <c r="A21" s="1"/>
      <c r="B21" s="49"/>
      <c r="C21" s="49"/>
      <c r="D21" s="49"/>
      <c r="E21" s="49"/>
      <c r="F21" s="49"/>
      <c r="G21" s="49"/>
      <c r="H21" s="49"/>
      <c r="I21" s="49"/>
      <c r="J21" s="49"/>
      <c r="K21" s="1"/>
      <c r="L21" s="1"/>
      <c r="M21" s="1"/>
      <c r="N21" s="1"/>
      <c r="O21" s="1"/>
      <c r="P21" s="1"/>
      <c r="Q21" s="1"/>
      <c r="R21" s="1"/>
      <c r="S21" s="1"/>
      <c r="T21" s="1"/>
      <c r="U21" s="1"/>
      <c r="V21" s="1"/>
      <c r="W21" s="1"/>
      <c r="X21" s="1"/>
      <c r="Y21" s="1"/>
      <c r="Z21" s="1"/>
    </row>
    <row r="22" spans="1:26" ht="18.75" customHeight="1" x14ac:dyDescent="0.2">
      <c r="A22" s="1"/>
      <c r="B22" s="49"/>
      <c r="C22" s="49"/>
      <c r="D22" s="49"/>
      <c r="E22" s="49"/>
      <c r="F22" s="49"/>
      <c r="G22" s="49"/>
      <c r="H22" s="49"/>
      <c r="I22" s="49"/>
      <c r="J22" s="49"/>
      <c r="K22" s="1"/>
      <c r="L22" s="1"/>
      <c r="M22" s="1"/>
      <c r="N22" s="1"/>
      <c r="O22" s="1"/>
      <c r="P22" s="1"/>
      <c r="Q22" s="1"/>
      <c r="R22" s="1"/>
      <c r="S22" s="1"/>
      <c r="T22" s="1"/>
      <c r="U22" s="1"/>
      <c r="V22" s="1"/>
      <c r="W22" s="1"/>
      <c r="X22" s="1"/>
      <c r="Y22" s="1"/>
      <c r="Z22" s="1"/>
    </row>
    <row r="23" spans="1:26" ht="18.75" customHeight="1" x14ac:dyDescent="0.2">
      <c r="A23" s="1"/>
      <c r="B23" s="49"/>
      <c r="C23" s="49"/>
      <c r="D23" s="49"/>
      <c r="E23" s="49"/>
      <c r="F23" s="49"/>
      <c r="G23" s="49"/>
      <c r="H23" s="49"/>
      <c r="I23" s="49"/>
      <c r="J23" s="49"/>
      <c r="K23" s="1"/>
      <c r="L23" s="1"/>
      <c r="M23" s="1"/>
      <c r="N23" s="1"/>
      <c r="O23" s="1"/>
      <c r="P23" s="1"/>
      <c r="Q23" s="1"/>
      <c r="R23" s="1"/>
      <c r="S23" s="1"/>
      <c r="T23" s="1"/>
      <c r="U23" s="1"/>
      <c r="V23" s="1"/>
      <c r="W23" s="1"/>
      <c r="X23" s="1"/>
      <c r="Y23" s="1"/>
      <c r="Z23" s="1"/>
    </row>
    <row r="24" spans="1:26" ht="18.75" customHeight="1" x14ac:dyDescent="0.2">
      <c r="A24" s="1"/>
      <c r="B24" s="49"/>
      <c r="C24" s="49"/>
      <c r="D24" s="49"/>
      <c r="E24" s="49"/>
      <c r="F24" s="49"/>
      <c r="G24" s="49"/>
      <c r="H24" s="49"/>
      <c r="I24" s="49"/>
      <c r="J24" s="49"/>
      <c r="K24" s="1"/>
      <c r="L24" s="1"/>
      <c r="M24" s="1"/>
      <c r="N24" s="1"/>
      <c r="O24" s="1"/>
      <c r="P24" s="1"/>
      <c r="Q24" s="1"/>
      <c r="R24" s="1"/>
      <c r="S24" s="1"/>
      <c r="T24" s="1"/>
      <c r="U24" s="1"/>
      <c r="V24" s="1"/>
      <c r="W24" s="1"/>
      <c r="X24" s="1"/>
      <c r="Y24" s="1"/>
      <c r="Z24" s="1"/>
    </row>
    <row r="25" spans="1:26" ht="18.75" customHeight="1" x14ac:dyDescent="0.2">
      <c r="A25" s="1"/>
      <c r="B25" s="49"/>
      <c r="C25" s="49"/>
      <c r="D25" s="49"/>
      <c r="E25" s="49"/>
      <c r="F25" s="49"/>
      <c r="G25" s="49"/>
      <c r="H25" s="49"/>
      <c r="I25" s="49"/>
      <c r="J25" s="49"/>
      <c r="K25" s="1"/>
      <c r="L25" s="1"/>
      <c r="M25" s="1"/>
      <c r="N25" s="1"/>
      <c r="O25" s="1"/>
      <c r="P25" s="1"/>
      <c r="Q25" s="1"/>
      <c r="R25" s="1"/>
      <c r="S25" s="1"/>
      <c r="T25" s="1"/>
      <c r="U25" s="1"/>
      <c r="V25" s="1"/>
      <c r="W25" s="1"/>
      <c r="X25" s="1"/>
      <c r="Y25" s="1"/>
      <c r="Z25" s="1"/>
    </row>
    <row r="26" spans="1:26" ht="18.75" customHeight="1" x14ac:dyDescent="0.2">
      <c r="A26" s="1"/>
      <c r="B26" s="49"/>
      <c r="C26" s="49"/>
      <c r="D26" s="49"/>
      <c r="E26" s="49"/>
      <c r="F26" s="49"/>
      <c r="G26" s="49"/>
      <c r="H26" s="49"/>
      <c r="I26" s="49"/>
      <c r="J26" s="49"/>
      <c r="K26" s="1"/>
      <c r="L26" s="1"/>
      <c r="M26" s="1"/>
      <c r="N26" s="1"/>
      <c r="O26" s="1"/>
      <c r="P26" s="1"/>
      <c r="Q26" s="1"/>
      <c r="R26" s="1"/>
      <c r="S26" s="1"/>
      <c r="T26" s="1"/>
      <c r="U26" s="1"/>
      <c r="V26" s="1"/>
      <c r="W26" s="1"/>
      <c r="X26" s="1"/>
      <c r="Y26" s="1"/>
      <c r="Z26" s="1"/>
    </row>
    <row r="27" spans="1:26" ht="18.75" customHeight="1" x14ac:dyDescent="0.2">
      <c r="A27" s="1"/>
      <c r="B27" s="49"/>
      <c r="C27" s="49"/>
      <c r="D27" s="49"/>
      <c r="E27" s="49"/>
      <c r="F27" s="49"/>
      <c r="G27" s="49"/>
      <c r="H27" s="49"/>
      <c r="I27" s="49"/>
      <c r="J27" s="49"/>
      <c r="K27" s="1"/>
      <c r="L27" s="1"/>
      <c r="M27" s="1"/>
      <c r="N27" s="1"/>
      <c r="O27" s="1"/>
      <c r="P27" s="1"/>
      <c r="Q27" s="1"/>
      <c r="R27" s="1"/>
      <c r="S27" s="1"/>
      <c r="T27" s="1"/>
      <c r="U27" s="1"/>
      <c r="V27" s="1"/>
      <c r="W27" s="1"/>
      <c r="X27" s="1"/>
      <c r="Y27" s="1"/>
      <c r="Z27" s="1"/>
    </row>
    <row r="28" spans="1:26" ht="18.75" customHeight="1" x14ac:dyDescent="0.2">
      <c r="A28" s="1"/>
      <c r="B28" s="49"/>
      <c r="C28" s="49"/>
      <c r="D28" s="49"/>
      <c r="E28" s="49"/>
      <c r="F28" s="49"/>
      <c r="G28" s="49"/>
      <c r="H28" s="49"/>
      <c r="I28" s="49"/>
      <c r="J28" s="49"/>
      <c r="K28" s="1"/>
      <c r="L28" s="1"/>
      <c r="M28" s="1"/>
      <c r="N28" s="1"/>
      <c r="O28" s="1"/>
      <c r="P28" s="1"/>
      <c r="Q28" s="1"/>
      <c r="R28" s="1"/>
      <c r="S28" s="1"/>
      <c r="T28" s="1"/>
      <c r="U28" s="1"/>
      <c r="V28" s="1"/>
      <c r="W28" s="1"/>
      <c r="X28" s="1"/>
      <c r="Y28" s="1"/>
      <c r="Z28" s="1"/>
    </row>
    <row r="29" spans="1:26" ht="18.75" customHeight="1" x14ac:dyDescent="0.2">
      <c r="A29" s="1"/>
      <c r="B29" s="49"/>
      <c r="C29" s="49"/>
      <c r="D29" s="49"/>
      <c r="E29" s="49"/>
      <c r="F29" s="49"/>
      <c r="G29" s="49"/>
      <c r="H29" s="49"/>
      <c r="I29" s="49"/>
      <c r="J29" s="49"/>
      <c r="K29" s="1"/>
      <c r="L29" s="1"/>
      <c r="M29" s="1"/>
      <c r="N29" s="1"/>
      <c r="O29" s="1"/>
      <c r="P29" s="1"/>
      <c r="Q29" s="1"/>
      <c r="R29" s="1"/>
      <c r="S29" s="1"/>
      <c r="T29" s="1"/>
      <c r="U29" s="1"/>
      <c r="V29" s="1"/>
      <c r="W29" s="1"/>
      <c r="X29" s="1"/>
      <c r="Y29" s="1"/>
      <c r="Z29" s="1"/>
    </row>
    <row r="30" spans="1:26" ht="18.75" customHeight="1" x14ac:dyDescent="0.2">
      <c r="A30" s="1"/>
      <c r="B30" s="49"/>
      <c r="C30" s="49"/>
      <c r="D30" s="49"/>
      <c r="E30" s="49"/>
      <c r="F30" s="49"/>
      <c r="G30" s="49"/>
      <c r="H30" s="49"/>
      <c r="I30" s="49"/>
      <c r="J30" s="49"/>
      <c r="K30" s="1"/>
      <c r="L30" s="1"/>
      <c r="M30" s="1"/>
      <c r="N30" s="1"/>
      <c r="O30" s="1"/>
      <c r="P30" s="1"/>
      <c r="Q30" s="1"/>
      <c r="R30" s="1"/>
      <c r="S30" s="1"/>
      <c r="T30" s="1"/>
      <c r="U30" s="1"/>
      <c r="V30" s="1"/>
      <c r="W30" s="1"/>
      <c r="X30" s="1"/>
      <c r="Y30" s="1"/>
      <c r="Z30" s="1"/>
    </row>
    <row r="31" spans="1:26" ht="18.75" customHeight="1" x14ac:dyDescent="0.2">
      <c r="A31" s="1"/>
      <c r="B31" s="49"/>
      <c r="C31" s="49"/>
      <c r="D31" s="49"/>
      <c r="E31" s="49"/>
      <c r="F31" s="49"/>
      <c r="G31" s="49"/>
      <c r="H31" s="49"/>
      <c r="I31" s="49"/>
      <c r="J31" s="49"/>
      <c r="K31" s="1"/>
      <c r="L31" s="1"/>
      <c r="M31" s="1"/>
      <c r="N31" s="1"/>
      <c r="O31" s="1"/>
      <c r="P31" s="1"/>
      <c r="Q31" s="1"/>
      <c r="R31" s="1"/>
      <c r="S31" s="1"/>
      <c r="T31" s="1"/>
      <c r="U31" s="1"/>
      <c r="V31" s="1"/>
      <c r="W31" s="1"/>
      <c r="X31" s="1"/>
      <c r="Y31" s="1"/>
      <c r="Z31" s="1"/>
    </row>
    <row r="32" spans="1:26" ht="18.75" customHeight="1" x14ac:dyDescent="0.2">
      <c r="A32" s="1"/>
      <c r="B32" s="49"/>
      <c r="C32" s="49"/>
      <c r="D32" s="49"/>
      <c r="E32" s="49"/>
      <c r="F32" s="49"/>
      <c r="G32" s="49"/>
      <c r="H32" s="49"/>
      <c r="I32" s="49"/>
      <c r="J32" s="49"/>
      <c r="K32" s="1"/>
      <c r="L32" s="1"/>
      <c r="M32" s="1"/>
      <c r="N32" s="1"/>
      <c r="O32" s="1"/>
      <c r="P32" s="1"/>
      <c r="Q32" s="1"/>
      <c r="R32" s="1"/>
      <c r="S32" s="1"/>
      <c r="T32" s="1"/>
      <c r="U32" s="1"/>
      <c r="V32" s="1"/>
      <c r="W32" s="1"/>
      <c r="X32" s="1"/>
      <c r="Y32" s="1"/>
      <c r="Z32" s="1"/>
    </row>
    <row r="33" spans="1:26" ht="18.75" customHeight="1" x14ac:dyDescent="0.2">
      <c r="A33" s="1"/>
      <c r="B33" s="49"/>
      <c r="C33" s="49"/>
      <c r="D33" s="49"/>
      <c r="E33" s="49"/>
      <c r="F33" s="49"/>
      <c r="G33" s="49"/>
      <c r="H33" s="49"/>
      <c r="I33" s="49"/>
      <c r="J33" s="49"/>
      <c r="K33" s="1"/>
      <c r="L33" s="1"/>
      <c r="M33" s="1"/>
      <c r="N33" s="1"/>
      <c r="O33" s="1"/>
      <c r="P33" s="1"/>
      <c r="Q33" s="1"/>
      <c r="R33" s="1"/>
      <c r="S33" s="1"/>
      <c r="T33" s="1"/>
      <c r="U33" s="1"/>
      <c r="V33" s="1"/>
      <c r="W33" s="1"/>
      <c r="X33" s="1"/>
      <c r="Y33" s="1"/>
      <c r="Z33" s="1"/>
    </row>
    <row r="34" spans="1:26" ht="18.75" customHeight="1" x14ac:dyDescent="0.2">
      <c r="A34" s="1"/>
      <c r="B34" s="49"/>
      <c r="C34" s="49"/>
      <c r="D34" s="49"/>
      <c r="E34" s="49"/>
      <c r="F34" s="49"/>
      <c r="G34" s="49"/>
      <c r="H34" s="49"/>
      <c r="I34" s="49"/>
      <c r="J34" s="49"/>
      <c r="K34" s="1"/>
      <c r="L34" s="1"/>
      <c r="M34" s="1"/>
      <c r="N34" s="1"/>
      <c r="O34" s="1"/>
      <c r="P34" s="1"/>
      <c r="Q34" s="1"/>
      <c r="R34" s="1"/>
      <c r="S34" s="1"/>
      <c r="T34" s="1"/>
      <c r="U34" s="1"/>
      <c r="V34" s="1"/>
      <c r="W34" s="1"/>
      <c r="X34" s="1"/>
      <c r="Y34" s="1"/>
      <c r="Z34" s="1"/>
    </row>
    <row r="35" spans="1:26" ht="18.75" customHeight="1" x14ac:dyDescent="0.2">
      <c r="A35" s="1"/>
      <c r="B35" s="49"/>
      <c r="C35" s="49"/>
      <c r="D35" s="49"/>
      <c r="E35" s="49"/>
      <c r="F35" s="49"/>
      <c r="G35" s="49"/>
      <c r="H35" s="49"/>
      <c r="I35" s="49"/>
      <c r="J35" s="49"/>
      <c r="K35" s="1"/>
      <c r="L35" s="1"/>
      <c r="M35" s="1"/>
      <c r="N35" s="1"/>
      <c r="O35" s="1"/>
      <c r="P35" s="1"/>
      <c r="Q35" s="1"/>
      <c r="R35" s="1"/>
      <c r="S35" s="1"/>
      <c r="T35" s="1"/>
      <c r="U35" s="1"/>
      <c r="V35" s="1"/>
      <c r="W35" s="1"/>
      <c r="X35" s="1"/>
      <c r="Y35" s="1"/>
      <c r="Z35" s="1"/>
    </row>
    <row r="36" spans="1:26" ht="18.75" customHeight="1" x14ac:dyDescent="0.2">
      <c r="A36" s="1"/>
      <c r="B36" s="49"/>
      <c r="C36" s="49"/>
      <c r="D36" s="49"/>
      <c r="E36" s="49"/>
      <c r="F36" s="49"/>
      <c r="G36" s="49"/>
      <c r="H36" s="49"/>
      <c r="I36" s="49"/>
      <c r="J36" s="49"/>
      <c r="K36" s="1"/>
      <c r="L36" s="1"/>
      <c r="M36" s="1"/>
      <c r="N36" s="1"/>
      <c r="O36" s="1"/>
      <c r="P36" s="1"/>
      <c r="Q36" s="1"/>
      <c r="R36" s="1"/>
      <c r="S36" s="1"/>
      <c r="T36" s="1"/>
      <c r="U36" s="1"/>
      <c r="V36" s="1"/>
      <c r="W36" s="1"/>
      <c r="X36" s="1"/>
      <c r="Y36" s="1"/>
      <c r="Z36" s="1"/>
    </row>
    <row r="37" spans="1:26" ht="18.75" customHeight="1" x14ac:dyDescent="0.2">
      <c r="A37" s="1"/>
      <c r="B37" s="49"/>
      <c r="C37" s="49"/>
      <c r="D37" s="49"/>
      <c r="E37" s="49"/>
      <c r="F37" s="49"/>
      <c r="G37" s="49"/>
      <c r="H37" s="49"/>
      <c r="I37" s="49"/>
      <c r="J37" s="49"/>
      <c r="K37" s="1"/>
      <c r="L37" s="1"/>
      <c r="M37" s="1"/>
      <c r="N37" s="1"/>
      <c r="O37" s="1"/>
      <c r="P37" s="1"/>
      <c r="Q37" s="1"/>
      <c r="R37" s="1"/>
      <c r="S37" s="1"/>
      <c r="T37" s="1"/>
      <c r="U37" s="1"/>
      <c r="V37" s="1"/>
      <c r="W37" s="1"/>
      <c r="X37" s="1"/>
      <c r="Y37" s="1"/>
      <c r="Z37" s="1"/>
    </row>
    <row r="38" spans="1:26" ht="33" customHeight="1" x14ac:dyDescent="0.2">
      <c r="A38" s="1"/>
      <c r="B38" s="49"/>
      <c r="C38" s="49"/>
      <c r="D38" s="49"/>
      <c r="E38" s="49"/>
      <c r="F38" s="49"/>
      <c r="G38" s="49"/>
      <c r="H38" s="49"/>
      <c r="I38" s="49"/>
      <c r="J38" s="49"/>
      <c r="K38" s="1"/>
      <c r="L38" s="1"/>
      <c r="M38" s="1"/>
      <c r="N38" s="1"/>
      <c r="O38" s="1"/>
      <c r="P38" s="1"/>
      <c r="Q38" s="1"/>
      <c r="R38" s="1"/>
      <c r="S38" s="1"/>
      <c r="T38" s="1"/>
      <c r="U38" s="1"/>
      <c r="V38" s="1"/>
      <c r="W38" s="1"/>
      <c r="X38" s="1"/>
      <c r="Y38" s="1"/>
      <c r="Z38" s="1"/>
    </row>
    <row r="39" spans="1:26" ht="13" customHeight="1" x14ac:dyDescent="0.2">
      <c r="A39" s="1"/>
      <c r="B39" s="2"/>
      <c r="C39" s="2"/>
      <c r="D39" s="2"/>
      <c r="E39" s="2"/>
      <c r="F39" s="2"/>
      <c r="G39" s="2"/>
      <c r="H39" s="2"/>
      <c r="I39" s="2"/>
      <c r="J39" s="2"/>
      <c r="K39" s="1"/>
      <c r="L39" s="1"/>
      <c r="M39" s="1"/>
      <c r="N39" s="1"/>
      <c r="O39" s="1"/>
      <c r="P39" s="1"/>
      <c r="Q39" s="1"/>
      <c r="R39" s="1"/>
      <c r="S39" s="1"/>
      <c r="T39" s="1"/>
      <c r="U39" s="1"/>
      <c r="V39" s="1"/>
      <c r="W39" s="1"/>
      <c r="X39" s="1"/>
      <c r="Y39" s="1"/>
      <c r="Z39" s="1"/>
    </row>
    <row r="40" spans="1:26" ht="10" customHeight="1" x14ac:dyDescent="0.2">
      <c r="A40" s="1"/>
      <c r="B40" s="2"/>
      <c r="C40" s="2"/>
      <c r="D40" s="2"/>
      <c r="E40" s="2"/>
      <c r="F40" s="2"/>
      <c r="G40" s="2"/>
      <c r="H40" s="2"/>
      <c r="I40" s="2"/>
      <c r="J40" s="2"/>
      <c r="K40" s="1"/>
      <c r="L40" s="1"/>
      <c r="M40" s="1"/>
      <c r="N40" s="1"/>
      <c r="O40" s="1"/>
      <c r="P40" s="1"/>
      <c r="Q40" s="1"/>
      <c r="R40" s="1"/>
      <c r="S40" s="1"/>
      <c r="T40" s="1"/>
      <c r="U40" s="1"/>
      <c r="V40" s="1"/>
      <c r="W40" s="1"/>
      <c r="X40" s="1"/>
      <c r="Y40" s="1"/>
      <c r="Z40" s="1"/>
    </row>
    <row r="41" spans="1:26" ht="9"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48" t="s">
        <v>1</v>
      </c>
      <c r="C42" s="49"/>
      <c r="D42" s="49"/>
      <c r="E42" s="49"/>
      <c r="F42" s="49"/>
      <c r="G42" s="49"/>
      <c r="H42" s="49"/>
      <c r="I42" s="49"/>
      <c r="J42" s="49"/>
      <c r="K42" s="1"/>
      <c r="L42" s="1"/>
      <c r="M42" s="1"/>
      <c r="N42" s="1"/>
      <c r="O42" s="1"/>
      <c r="P42" s="1"/>
      <c r="Q42" s="1"/>
      <c r="R42" s="1"/>
      <c r="S42" s="1"/>
      <c r="T42" s="1"/>
      <c r="U42" s="1"/>
      <c r="V42" s="1"/>
      <c r="W42" s="1"/>
      <c r="X42" s="1"/>
      <c r="Y42" s="1"/>
      <c r="Z42" s="1"/>
    </row>
    <row r="43" spans="1:26" ht="15.75" customHeight="1" x14ac:dyDescent="0.2">
      <c r="A43" s="1"/>
      <c r="B43" s="49"/>
      <c r="C43" s="49"/>
      <c r="D43" s="49"/>
      <c r="E43" s="49"/>
      <c r="F43" s="49"/>
      <c r="G43" s="49"/>
      <c r="H43" s="49"/>
      <c r="I43" s="49"/>
      <c r="J43" s="49"/>
      <c r="K43" s="1"/>
      <c r="L43" s="1"/>
      <c r="M43" s="1"/>
      <c r="N43" s="1"/>
      <c r="O43" s="1"/>
      <c r="P43" s="1"/>
      <c r="Q43" s="1"/>
      <c r="R43" s="1"/>
      <c r="S43" s="1"/>
      <c r="T43" s="1"/>
      <c r="U43" s="1"/>
      <c r="V43" s="1"/>
      <c r="W43" s="1"/>
      <c r="X43" s="1"/>
      <c r="Y43" s="1"/>
      <c r="Z43" s="1"/>
    </row>
    <row r="44" spans="1:26" ht="15.75" customHeight="1" x14ac:dyDescent="0.2">
      <c r="A44" s="1"/>
      <c r="B44" s="49"/>
      <c r="C44" s="49"/>
      <c r="D44" s="49"/>
      <c r="E44" s="49"/>
      <c r="F44" s="49"/>
      <c r="G44" s="49"/>
      <c r="H44" s="49"/>
      <c r="I44" s="49"/>
      <c r="J44" s="49"/>
      <c r="K44" s="1"/>
      <c r="L44" s="1"/>
      <c r="M44" s="1"/>
      <c r="N44" s="1"/>
      <c r="O44" s="1"/>
      <c r="P44" s="1"/>
      <c r="Q44" s="1"/>
      <c r="R44" s="1"/>
      <c r="S44" s="1"/>
      <c r="T44" s="1"/>
      <c r="U44" s="1"/>
      <c r="V44" s="1"/>
      <c r="W44" s="1"/>
      <c r="X44" s="1"/>
      <c r="Y44" s="1"/>
      <c r="Z44" s="1"/>
    </row>
    <row r="45" spans="1:26" ht="15.75" customHeight="1" x14ac:dyDescent="0.2">
      <c r="A45" s="1"/>
      <c r="B45" s="49"/>
      <c r="C45" s="49"/>
      <c r="D45" s="49"/>
      <c r="E45" s="49"/>
      <c r="F45" s="49"/>
      <c r="G45" s="49"/>
      <c r="H45" s="49"/>
      <c r="I45" s="49"/>
      <c r="J45" s="49"/>
      <c r="K45" s="1"/>
      <c r="L45" s="1"/>
      <c r="M45" s="1"/>
      <c r="N45" s="1"/>
      <c r="O45" s="1"/>
      <c r="P45" s="1"/>
      <c r="Q45" s="1"/>
      <c r="R45" s="1"/>
      <c r="S45" s="1"/>
      <c r="T45" s="1"/>
      <c r="U45" s="1"/>
      <c r="V45" s="1"/>
      <c r="W45" s="1"/>
      <c r="X45" s="1"/>
      <c r="Y45" s="1"/>
      <c r="Z45" s="1"/>
    </row>
    <row r="46" spans="1:26" ht="15.75" customHeight="1" x14ac:dyDescent="0.2">
      <c r="A46" s="1"/>
      <c r="B46" s="49"/>
      <c r="C46" s="49"/>
      <c r="D46" s="49"/>
      <c r="E46" s="49"/>
      <c r="F46" s="49"/>
      <c r="G46" s="49"/>
      <c r="H46" s="49"/>
      <c r="I46" s="49"/>
      <c r="J46" s="49"/>
      <c r="K46" s="1"/>
      <c r="L46" s="1"/>
      <c r="M46" s="1"/>
      <c r="N46" s="1"/>
      <c r="O46" s="1"/>
      <c r="P46" s="1"/>
      <c r="Q46" s="1"/>
      <c r="R46" s="1"/>
      <c r="S46" s="1"/>
      <c r="T46" s="1"/>
      <c r="U46" s="1"/>
      <c r="V46" s="1"/>
      <c r="W46" s="1"/>
      <c r="X46" s="1"/>
      <c r="Y46" s="1"/>
      <c r="Z46" s="1"/>
    </row>
    <row r="47" spans="1:26" ht="15.75" customHeight="1" x14ac:dyDescent="0.2">
      <c r="A47" s="1"/>
      <c r="B47" s="49"/>
      <c r="C47" s="49"/>
      <c r="D47" s="49"/>
      <c r="E47" s="49"/>
      <c r="F47" s="49"/>
      <c r="G47" s="49"/>
      <c r="H47" s="49"/>
      <c r="I47" s="49"/>
      <c r="J47" s="49"/>
      <c r="K47" s="1"/>
      <c r="L47" s="1"/>
      <c r="M47" s="1"/>
      <c r="N47" s="1"/>
      <c r="O47" s="1"/>
      <c r="P47" s="1"/>
      <c r="Q47" s="1"/>
      <c r="R47" s="1"/>
      <c r="S47" s="1"/>
      <c r="T47" s="1"/>
      <c r="U47" s="1"/>
      <c r="V47" s="1"/>
      <c r="W47" s="1"/>
      <c r="X47" s="1"/>
      <c r="Y47" s="1"/>
      <c r="Z47" s="1"/>
    </row>
    <row r="48" spans="1:26" ht="15.75" customHeight="1" x14ac:dyDescent="0.2">
      <c r="A48" s="1"/>
      <c r="B48" s="49"/>
      <c r="C48" s="49"/>
      <c r="D48" s="49"/>
      <c r="E48" s="49"/>
      <c r="F48" s="49"/>
      <c r="G48" s="49"/>
      <c r="H48" s="49"/>
      <c r="I48" s="49"/>
      <c r="J48" s="49"/>
      <c r="K48" s="1"/>
      <c r="L48" s="1"/>
      <c r="M48" s="1"/>
      <c r="N48" s="1"/>
      <c r="O48" s="1"/>
      <c r="P48" s="1"/>
      <c r="Q48" s="1"/>
      <c r="R48" s="1"/>
      <c r="S48" s="1"/>
      <c r="T48" s="1"/>
      <c r="U48" s="1"/>
      <c r="V48" s="1"/>
      <c r="W48" s="1"/>
      <c r="X48" s="1"/>
      <c r="Y48" s="1"/>
      <c r="Z48" s="1"/>
    </row>
    <row r="49" spans="1:26" ht="15.75" customHeight="1" x14ac:dyDescent="0.2">
      <c r="A49" s="1"/>
      <c r="B49" s="49"/>
      <c r="C49" s="49"/>
      <c r="D49" s="49"/>
      <c r="E49" s="49"/>
      <c r="F49" s="49"/>
      <c r="G49" s="49"/>
      <c r="H49" s="49"/>
      <c r="I49" s="49"/>
      <c r="J49" s="49"/>
      <c r="K49" s="1"/>
      <c r="L49" s="1"/>
      <c r="M49" s="1"/>
      <c r="N49" s="1"/>
      <c r="O49" s="1"/>
      <c r="P49" s="1"/>
      <c r="Q49" s="1"/>
      <c r="R49" s="1"/>
      <c r="S49" s="1"/>
      <c r="T49" s="1"/>
      <c r="U49" s="1"/>
      <c r="V49" s="1"/>
      <c r="W49" s="1"/>
      <c r="X49" s="1"/>
      <c r="Y49" s="1"/>
      <c r="Z49" s="1"/>
    </row>
    <row r="50" spans="1:26" ht="15.75" customHeight="1" x14ac:dyDescent="0.2">
      <c r="A50" s="1"/>
      <c r="B50" s="49"/>
      <c r="C50" s="49"/>
      <c r="D50" s="49"/>
      <c r="E50" s="49"/>
      <c r="F50" s="49"/>
      <c r="G50" s="49"/>
      <c r="H50" s="49"/>
      <c r="I50" s="49"/>
      <c r="J50" s="49"/>
      <c r="K50" s="1"/>
      <c r="L50" s="1"/>
      <c r="M50" s="1"/>
      <c r="N50" s="1"/>
      <c r="O50" s="1"/>
      <c r="P50" s="1"/>
      <c r="Q50" s="1"/>
      <c r="R50" s="1"/>
      <c r="S50" s="1"/>
      <c r="T50" s="1"/>
      <c r="U50" s="1"/>
      <c r="V50" s="1"/>
      <c r="W50" s="1"/>
      <c r="X50" s="1"/>
      <c r="Y50" s="1"/>
      <c r="Z50" s="1"/>
    </row>
    <row r="51" spans="1:26" ht="15.75" customHeight="1" x14ac:dyDescent="0.2">
      <c r="A51" s="1"/>
      <c r="B51" s="49"/>
      <c r="C51" s="49"/>
      <c r="D51" s="49"/>
      <c r="E51" s="49"/>
      <c r="F51" s="49"/>
      <c r="G51" s="49"/>
      <c r="H51" s="49"/>
      <c r="I51" s="49"/>
      <c r="J51" s="49"/>
      <c r="K51" s="1"/>
      <c r="L51" s="1"/>
      <c r="M51" s="1"/>
      <c r="N51" s="1"/>
      <c r="O51" s="1"/>
      <c r="P51" s="1"/>
      <c r="Q51" s="1"/>
      <c r="R51" s="1"/>
      <c r="S51" s="1"/>
      <c r="T51" s="1"/>
      <c r="U51" s="1"/>
      <c r="V51" s="1"/>
      <c r="W51" s="1"/>
      <c r="X51" s="1"/>
      <c r="Y51" s="1"/>
      <c r="Z51" s="1"/>
    </row>
    <row r="52" spans="1:26" ht="15.75" customHeight="1" x14ac:dyDescent="0.2">
      <c r="A52" s="1"/>
      <c r="B52" s="49"/>
      <c r="C52" s="49"/>
      <c r="D52" s="49"/>
      <c r="E52" s="49"/>
      <c r="F52" s="49"/>
      <c r="G52" s="49"/>
      <c r="H52" s="49"/>
      <c r="I52" s="49"/>
      <c r="J52" s="49"/>
      <c r="K52" s="1"/>
      <c r="L52" s="1"/>
      <c r="M52" s="1"/>
      <c r="N52" s="1"/>
      <c r="O52" s="1"/>
      <c r="P52" s="1"/>
      <c r="Q52" s="1"/>
      <c r="R52" s="1"/>
      <c r="S52" s="1"/>
      <c r="T52" s="1"/>
      <c r="U52" s="1"/>
      <c r="V52" s="1"/>
      <c r="W52" s="1"/>
      <c r="X52" s="1"/>
      <c r="Y52" s="1"/>
      <c r="Z52" s="1"/>
    </row>
    <row r="53" spans="1:26" ht="15.75" customHeight="1" x14ac:dyDescent="0.2">
      <c r="A53" s="1"/>
      <c r="B53" s="49"/>
      <c r="C53" s="49"/>
      <c r="D53" s="49"/>
      <c r="E53" s="49"/>
      <c r="F53" s="49"/>
      <c r="G53" s="49"/>
      <c r="H53" s="49"/>
      <c r="I53" s="49"/>
      <c r="J53" s="49"/>
      <c r="K53" s="1"/>
      <c r="L53" s="1"/>
      <c r="M53" s="1"/>
      <c r="N53" s="1"/>
      <c r="O53" s="1"/>
      <c r="P53" s="1"/>
      <c r="Q53" s="1"/>
      <c r="R53" s="1"/>
      <c r="S53" s="1"/>
      <c r="T53" s="1"/>
      <c r="U53" s="1"/>
      <c r="V53" s="1"/>
      <c r="W53" s="1"/>
      <c r="X53" s="1"/>
      <c r="Y53" s="1"/>
      <c r="Z53" s="1"/>
    </row>
    <row r="54" spans="1:26" ht="15.75" customHeight="1" x14ac:dyDescent="0.2">
      <c r="A54" s="1"/>
      <c r="B54" s="49"/>
      <c r="C54" s="49"/>
      <c r="D54" s="49"/>
      <c r="E54" s="49"/>
      <c r="F54" s="49"/>
      <c r="G54" s="49"/>
      <c r="H54" s="49"/>
      <c r="I54" s="49"/>
      <c r="J54" s="49"/>
      <c r="K54" s="1"/>
      <c r="L54" s="1"/>
      <c r="M54" s="1"/>
      <c r="N54" s="1"/>
      <c r="O54" s="1"/>
      <c r="P54" s="1"/>
      <c r="Q54" s="1"/>
      <c r="R54" s="1"/>
      <c r="S54" s="1"/>
      <c r="T54" s="1"/>
      <c r="U54" s="1"/>
      <c r="V54" s="1"/>
      <c r="W54" s="1"/>
      <c r="X54" s="1"/>
      <c r="Y54" s="1"/>
      <c r="Z54" s="1"/>
    </row>
    <row r="55" spans="1:26" ht="15.75" customHeight="1" x14ac:dyDescent="0.2">
      <c r="A55" s="1"/>
      <c r="B55" s="49"/>
      <c r="C55" s="49"/>
      <c r="D55" s="49"/>
      <c r="E55" s="49"/>
      <c r="F55" s="49"/>
      <c r="G55" s="49"/>
      <c r="H55" s="49"/>
      <c r="I55" s="49"/>
      <c r="J55" s="49"/>
      <c r="K55" s="1"/>
      <c r="L55" s="1"/>
      <c r="M55" s="1"/>
      <c r="N55" s="1"/>
      <c r="O55" s="1"/>
      <c r="P55" s="1"/>
      <c r="Q55" s="1"/>
      <c r="R55" s="1"/>
      <c r="S55" s="1"/>
      <c r="T55" s="1"/>
      <c r="U55" s="1"/>
      <c r="V55" s="1"/>
      <c r="W55" s="1"/>
      <c r="X55" s="1"/>
      <c r="Y55" s="1"/>
      <c r="Z55" s="1"/>
    </row>
    <row r="56" spans="1:26" ht="15.75" customHeight="1" x14ac:dyDescent="0.2">
      <c r="A56" s="1"/>
      <c r="B56" s="49"/>
      <c r="C56" s="49"/>
      <c r="D56" s="49"/>
      <c r="E56" s="49"/>
      <c r="F56" s="49"/>
      <c r="G56" s="49"/>
      <c r="H56" s="49"/>
      <c r="I56" s="49"/>
      <c r="J56" s="49"/>
      <c r="K56" s="1"/>
      <c r="L56" s="1"/>
      <c r="M56" s="1"/>
      <c r="N56" s="1"/>
      <c r="O56" s="1"/>
      <c r="P56" s="1"/>
      <c r="Q56" s="1"/>
      <c r="R56" s="1"/>
      <c r="S56" s="1"/>
      <c r="T56" s="1"/>
      <c r="U56" s="1"/>
      <c r="V56" s="1"/>
      <c r="W56" s="1"/>
      <c r="X56" s="1"/>
      <c r="Y56" s="1"/>
      <c r="Z56" s="1"/>
    </row>
    <row r="57" spans="1:26" ht="15.75" customHeight="1" x14ac:dyDescent="0.2">
      <c r="A57" s="1"/>
      <c r="B57" s="49"/>
      <c r="C57" s="49"/>
      <c r="D57" s="49"/>
      <c r="E57" s="49"/>
      <c r="F57" s="49"/>
      <c r="G57" s="49"/>
      <c r="H57" s="49"/>
      <c r="I57" s="49"/>
      <c r="J57" s="49"/>
      <c r="K57" s="1"/>
      <c r="L57" s="1"/>
      <c r="M57" s="1"/>
      <c r="N57" s="1"/>
      <c r="O57" s="1"/>
      <c r="P57" s="1"/>
      <c r="Q57" s="1"/>
      <c r="R57" s="1"/>
      <c r="S57" s="1"/>
      <c r="T57" s="1"/>
      <c r="U57" s="1"/>
      <c r="V57" s="1"/>
      <c r="W57" s="1"/>
      <c r="X57" s="1"/>
      <c r="Y57" s="1"/>
      <c r="Z57" s="1"/>
    </row>
    <row r="58" spans="1:26" ht="15.75" customHeight="1" x14ac:dyDescent="0.2">
      <c r="A58" s="1"/>
      <c r="B58" s="49"/>
      <c r="C58" s="49"/>
      <c r="D58" s="49"/>
      <c r="E58" s="49"/>
      <c r="F58" s="49"/>
      <c r="G58" s="49"/>
      <c r="H58" s="49"/>
      <c r="I58" s="49"/>
      <c r="J58" s="49"/>
      <c r="K58" s="1"/>
      <c r="L58" s="1"/>
      <c r="M58" s="1"/>
      <c r="N58" s="1"/>
      <c r="O58" s="1"/>
      <c r="P58" s="1"/>
      <c r="Q58" s="1"/>
      <c r="R58" s="1"/>
      <c r="S58" s="1"/>
      <c r="T58" s="1"/>
      <c r="U58" s="1"/>
      <c r="V58" s="1"/>
      <c r="W58" s="1"/>
      <c r="X58" s="1"/>
      <c r="Y58" s="1"/>
      <c r="Z58" s="1"/>
    </row>
    <row r="59" spans="1:26" ht="15.75" customHeight="1" x14ac:dyDescent="0.2">
      <c r="A59" s="1"/>
      <c r="B59" s="49"/>
      <c r="C59" s="49"/>
      <c r="D59" s="49"/>
      <c r="E59" s="49"/>
      <c r="F59" s="49"/>
      <c r="G59" s="49"/>
      <c r="H59" s="49"/>
      <c r="I59" s="49"/>
      <c r="J59" s="49"/>
      <c r="K59" s="1"/>
      <c r="L59" s="1"/>
      <c r="M59" s="1"/>
      <c r="N59" s="1"/>
      <c r="O59" s="1"/>
      <c r="P59" s="1"/>
      <c r="Q59" s="1"/>
      <c r="R59" s="1"/>
      <c r="S59" s="1"/>
      <c r="T59" s="1"/>
      <c r="U59" s="1"/>
      <c r="V59" s="1"/>
      <c r="W59" s="1"/>
      <c r="X59" s="1"/>
      <c r="Y59" s="1"/>
      <c r="Z59" s="1"/>
    </row>
    <row r="60" spans="1:26" ht="15.75" customHeight="1" x14ac:dyDescent="0.2">
      <c r="A60" s="1"/>
      <c r="B60" s="49"/>
      <c r="C60" s="49"/>
      <c r="D60" s="49"/>
      <c r="E60" s="49"/>
      <c r="F60" s="49"/>
      <c r="G60" s="49"/>
      <c r="H60" s="49"/>
      <c r="I60" s="49"/>
      <c r="J60" s="49"/>
      <c r="K60" s="1"/>
      <c r="L60" s="1"/>
      <c r="M60" s="1"/>
      <c r="N60" s="1"/>
      <c r="O60" s="1"/>
      <c r="P60" s="1"/>
      <c r="Q60" s="1"/>
      <c r="R60" s="1"/>
      <c r="S60" s="1"/>
      <c r="T60" s="1"/>
      <c r="U60" s="1"/>
      <c r="V60" s="1"/>
      <c r="W60" s="1"/>
      <c r="X60" s="1"/>
      <c r="Y60" s="1"/>
      <c r="Z60" s="1"/>
    </row>
    <row r="61" spans="1:26" ht="15.75" customHeight="1" x14ac:dyDescent="0.2">
      <c r="A61" s="1"/>
      <c r="B61" s="49"/>
      <c r="C61" s="49"/>
      <c r="D61" s="49"/>
      <c r="E61" s="49"/>
      <c r="F61" s="49"/>
      <c r="G61" s="49"/>
      <c r="H61" s="49"/>
      <c r="I61" s="49"/>
      <c r="J61" s="49"/>
      <c r="K61" s="1"/>
      <c r="L61" s="1"/>
      <c r="M61" s="1"/>
      <c r="N61" s="1"/>
      <c r="O61" s="1"/>
      <c r="P61" s="1"/>
      <c r="Q61" s="1"/>
      <c r="R61" s="1"/>
      <c r="S61" s="1"/>
      <c r="T61" s="1"/>
      <c r="U61" s="1"/>
      <c r="V61" s="1"/>
      <c r="W61" s="1"/>
      <c r="X61" s="1"/>
      <c r="Y61" s="1"/>
      <c r="Z61" s="1"/>
    </row>
    <row r="62" spans="1:26" ht="15.75" customHeight="1" x14ac:dyDescent="0.2">
      <c r="A62" s="1"/>
      <c r="B62" s="49"/>
      <c r="C62" s="49"/>
      <c r="D62" s="49"/>
      <c r="E62" s="49"/>
      <c r="F62" s="49"/>
      <c r="G62" s="49"/>
      <c r="H62" s="49"/>
      <c r="I62" s="49"/>
      <c r="J62" s="49"/>
      <c r="K62" s="1"/>
      <c r="L62" s="1"/>
      <c r="M62" s="1"/>
      <c r="N62" s="1"/>
      <c r="O62" s="1"/>
      <c r="P62" s="1"/>
      <c r="Q62" s="1"/>
      <c r="R62" s="1"/>
      <c r="S62" s="1"/>
      <c r="T62" s="1"/>
      <c r="U62" s="1"/>
      <c r="V62" s="1"/>
      <c r="W62" s="1"/>
      <c r="X62" s="1"/>
      <c r="Y62" s="1"/>
      <c r="Z62" s="1"/>
    </row>
    <row r="63" spans="1:26" ht="15.75" customHeight="1" x14ac:dyDescent="0.2">
      <c r="A63" s="1"/>
      <c r="B63" s="49"/>
      <c r="C63" s="49"/>
      <c r="D63" s="49"/>
      <c r="E63" s="49"/>
      <c r="F63" s="49"/>
      <c r="G63" s="49"/>
      <c r="H63" s="49"/>
      <c r="I63" s="49"/>
      <c r="J63" s="49"/>
      <c r="K63" s="1"/>
      <c r="L63" s="1"/>
      <c r="M63" s="1"/>
      <c r="N63" s="1"/>
      <c r="O63" s="1"/>
      <c r="P63" s="1"/>
      <c r="Q63" s="1"/>
      <c r="R63" s="1"/>
      <c r="S63" s="1"/>
      <c r="T63" s="1"/>
      <c r="U63" s="1"/>
      <c r="V63" s="1"/>
      <c r="W63" s="1"/>
      <c r="X63" s="1"/>
      <c r="Y63" s="1"/>
      <c r="Z63" s="1"/>
    </row>
    <row r="64" spans="1:26" ht="15.75" customHeight="1" x14ac:dyDescent="0.2">
      <c r="A64" s="1"/>
      <c r="B64" s="49"/>
      <c r="C64" s="49"/>
      <c r="D64" s="49"/>
      <c r="E64" s="49"/>
      <c r="F64" s="49"/>
      <c r="G64" s="49"/>
      <c r="H64" s="49"/>
      <c r="I64" s="49"/>
      <c r="J64" s="49"/>
      <c r="K64" s="1"/>
      <c r="L64" s="1"/>
      <c r="M64" s="1"/>
      <c r="N64" s="1"/>
      <c r="O64" s="1"/>
      <c r="P64" s="1"/>
      <c r="Q64" s="1"/>
      <c r="R64" s="1"/>
      <c r="S64" s="1"/>
      <c r="T64" s="1"/>
      <c r="U64" s="1"/>
      <c r="V64" s="1"/>
      <c r="W64" s="1"/>
      <c r="X64" s="1"/>
      <c r="Y64" s="1"/>
      <c r="Z64" s="1"/>
    </row>
    <row r="65" spans="1:26" ht="15.75" customHeight="1" x14ac:dyDescent="0.2">
      <c r="A65" s="1"/>
      <c r="B65" s="49"/>
      <c r="C65" s="49"/>
      <c r="D65" s="49"/>
      <c r="E65" s="49"/>
      <c r="F65" s="49"/>
      <c r="G65" s="49"/>
      <c r="H65" s="49"/>
      <c r="I65" s="49"/>
      <c r="J65" s="49"/>
      <c r="K65" s="1"/>
      <c r="L65" s="1"/>
      <c r="M65" s="1"/>
      <c r="N65" s="1"/>
      <c r="O65" s="1"/>
      <c r="P65" s="1"/>
      <c r="Q65" s="1"/>
      <c r="R65" s="1"/>
      <c r="S65" s="1"/>
      <c r="T65" s="1"/>
      <c r="U65" s="1"/>
      <c r="V65" s="1"/>
      <c r="W65" s="1"/>
      <c r="X65" s="1"/>
      <c r="Y65" s="1"/>
      <c r="Z65" s="1"/>
    </row>
    <row r="66" spans="1:26" ht="15.75" customHeight="1" x14ac:dyDescent="0.2">
      <c r="A66" s="1"/>
      <c r="B66" s="49"/>
      <c r="C66" s="49"/>
      <c r="D66" s="49"/>
      <c r="E66" s="49"/>
      <c r="F66" s="49"/>
      <c r="G66" s="49"/>
      <c r="H66" s="49"/>
      <c r="I66" s="49"/>
      <c r="J66" s="49"/>
      <c r="K66" s="1"/>
      <c r="L66" s="1"/>
      <c r="M66" s="1"/>
      <c r="N66" s="1"/>
      <c r="O66" s="1"/>
      <c r="P66" s="1"/>
      <c r="Q66" s="1"/>
      <c r="R66" s="1"/>
      <c r="S66" s="1"/>
      <c r="T66" s="1"/>
      <c r="U66" s="1"/>
      <c r="V66" s="1"/>
      <c r="W66" s="1"/>
      <c r="X66" s="1"/>
      <c r="Y66" s="1"/>
      <c r="Z66" s="1"/>
    </row>
    <row r="67" spans="1:26" ht="15.75" customHeight="1" x14ac:dyDescent="0.2">
      <c r="A67" s="1"/>
      <c r="B67" s="49"/>
      <c r="C67" s="49"/>
      <c r="D67" s="49"/>
      <c r="E67" s="49"/>
      <c r="F67" s="49"/>
      <c r="G67" s="49"/>
      <c r="H67" s="49"/>
      <c r="I67" s="49"/>
      <c r="J67" s="49"/>
      <c r="K67" s="1"/>
      <c r="L67" s="1"/>
      <c r="M67" s="1"/>
      <c r="N67" s="1"/>
      <c r="O67" s="1"/>
      <c r="P67" s="1"/>
      <c r="Q67" s="1"/>
      <c r="R67" s="1"/>
      <c r="S67" s="1"/>
      <c r="T67" s="1"/>
      <c r="U67" s="1"/>
      <c r="V67" s="1"/>
      <c r="W67" s="1"/>
      <c r="X67" s="1"/>
      <c r="Y67" s="1"/>
      <c r="Z67" s="1"/>
    </row>
    <row r="68" spans="1:26" ht="15.75" customHeight="1" x14ac:dyDescent="0.2">
      <c r="A68" s="1"/>
      <c r="B68" s="49"/>
      <c r="C68" s="49"/>
      <c r="D68" s="49"/>
      <c r="E68" s="49"/>
      <c r="F68" s="49"/>
      <c r="G68" s="49"/>
      <c r="H68" s="49"/>
      <c r="I68" s="49"/>
      <c r="J68" s="49"/>
      <c r="K68" s="1"/>
      <c r="L68" s="1"/>
      <c r="M68" s="1"/>
      <c r="N68" s="1"/>
      <c r="O68" s="1"/>
      <c r="P68" s="1"/>
      <c r="Q68" s="1"/>
      <c r="R68" s="1"/>
      <c r="S68" s="1"/>
      <c r="T68" s="1"/>
      <c r="U68" s="1"/>
      <c r="V68" s="1"/>
      <c r="W68" s="1"/>
      <c r="X68" s="1"/>
      <c r="Y68" s="1"/>
      <c r="Z68" s="1"/>
    </row>
    <row r="69" spans="1:26" ht="15.75" customHeight="1" x14ac:dyDescent="0.2">
      <c r="A69" s="1"/>
      <c r="B69" s="49"/>
      <c r="C69" s="49"/>
      <c r="D69" s="49"/>
      <c r="E69" s="49"/>
      <c r="F69" s="49"/>
      <c r="G69" s="49"/>
      <c r="H69" s="49"/>
      <c r="I69" s="49"/>
      <c r="J69" s="49"/>
      <c r="K69" s="1"/>
      <c r="L69" s="1"/>
      <c r="M69" s="1"/>
      <c r="N69" s="1"/>
      <c r="O69" s="1"/>
      <c r="P69" s="1"/>
      <c r="Q69" s="1"/>
      <c r="R69" s="1"/>
      <c r="S69" s="1"/>
      <c r="T69" s="1"/>
      <c r="U69" s="1"/>
      <c r="V69" s="1"/>
      <c r="W69" s="1"/>
      <c r="X69" s="1"/>
      <c r="Y69" s="1"/>
      <c r="Z69" s="1"/>
    </row>
    <row r="70" spans="1:26" ht="15.75" customHeight="1" x14ac:dyDescent="0.2">
      <c r="A70" s="1"/>
      <c r="B70" s="49"/>
      <c r="C70" s="49"/>
      <c r="D70" s="49"/>
      <c r="E70" s="49"/>
      <c r="F70" s="49"/>
      <c r="G70" s="49"/>
      <c r="H70" s="49"/>
      <c r="I70" s="49"/>
      <c r="J70" s="49"/>
      <c r="K70" s="1"/>
      <c r="L70" s="1"/>
      <c r="M70" s="1"/>
      <c r="N70" s="1"/>
      <c r="O70" s="1"/>
      <c r="P70" s="1"/>
      <c r="Q70" s="1"/>
      <c r="R70" s="1"/>
      <c r="S70" s="1"/>
      <c r="T70" s="1"/>
      <c r="U70" s="1"/>
      <c r="V70" s="1"/>
      <c r="W70" s="1"/>
      <c r="X70" s="1"/>
      <c r="Y70" s="1"/>
      <c r="Z70" s="1"/>
    </row>
    <row r="71" spans="1:26" ht="15.75" customHeight="1" x14ac:dyDescent="0.2">
      <c r="A71" s="1"/>
      <c r="B71" s="49"/>
      <c r="C71" s="49"/>
      <c r="D71" s="49"/>
      <c r="E71" s="49"/>
      <c r="F71" s="49"/>
      <c r="G71" s="49"/>
      <c r="H71" s="49"/>
      <c r="I71" s="49"/>
      <c r="J71" s="49"/>
      <c r="K71" s="1"/>
      <c r="L71" s="1"/>
      <c r="M71" s="1"/>
      <c r="N71" s="1"/>
      <c r="O71" s="1"/>
      <c r="P71" s="1"/>
      <c r="Q71" s="1"/>
      <c r="R71" s="1"/>
      <c r="S71" s="1"/>
      <c r="T71" s="1"/>
      <c r="U71" s="1"/>
      <c r="V71" s="1"/>
      <c r="W71" s="1"/>
      <c r="X71" s="1"/>
      <c r="Y71" s="1"/>
      <c r="Z71" s="1"/>
    </row>
    <row r="72" spans="1:26" ht="15.75" customHeight="1" x14ac:dyDescent="0.2">
      <c r="A72" s="1"/>
      <c r="B72" s="49"/>
      <c r="C72" s="49"/>
      <c r="D72" s="49"/>
      <c r="E72" s="49"/>
      <c r="F72" s="49"/>
      <c r="G72" s="49"/>
      <c r="H72" s="49"/>
      <c r="I72" s="49"/>
      <c r="J72" s="49"/>
      <c r="K72" s="1"/>
      <c r="L72" s="1"/>
      <c r="M72" s="1"/>
      <c r="N72" s="1"/>
      <c r="O72" s="1"/>
      <c r="P72" s="1"/>
      <c r="Q72" s="1"/>
      <c r="R72" s="1"/>
      <c r="S72" s="1"/>
      <c r="T72" s="1"/>
      <c r="U72" s="1"/>
      <c r="V72" s="1"/>
      <c r="W72" s="1"/>
      <c r="X72" s="1"/>
      <c r="Y72" s="1"/>
      <c r="Z72" s="1"/>
    </row>
    <row r="73" spans="1:26" ht="15.75" customHeight="1" x14ac:dyDescent="0.2">
      <c r="A73" s="1"/>
      <c r="B73" s="49"/>
      <c r="C73" s="49"/>
      <c r="D73" s="49"/>
      <c r="E73" s="49"/>
      <c r="F73" s="49"/>
      <c r="G73" s="49"/>
      <c r="H73" s="49"/>
      <c r="I73" s="49"/>
      <c r="J73" s="49"/>
      <c r="K73" s="1"/>
      <c r="L73" s="1"/>
      <c r="M73" s="1"/>
      <c r="N73" s="1"/>
      <c r="O73" s="1"/>
      <c r="P73" s="1"/>
      <c r="Q73" s="1"/>
      <c r="R73" s="1"/>
      <c r="S73" s="1"/>
      <c r="T73" s="1"/>
      <c r="U73" s="1"/>
      <c r="V73" s="1"/>
      <c r="W73" s="1"/>
      <c r="X73" s="1"/>
      <c r="Y73" s="1"/>
      <c r="Z73" s="1"/>
    </row>
    <row r="74" spans="1:26" ht="15.75" customHeight="1" x14ac:dyDescent="0.2">
      <c r="A74" s="1"/>
      <c r="B74" s="49"/>
      <c r="C74" s="49"/>
      <c r="D74" s="49"/>
      <c r="E74" s="49"/>
      <c r="F74" s="49"/>
      <c r="G74" s="49"/>
      <c r="H74" s="49"/>
      <c r="I74" s="49"/>
      <c r="J74" s="49"/>
      <c r="K74" s="1"/>
      <c r="L74" s="1"/>
      <c r="M74" s="1"/>
      <c r="N74" s="1"/>
      <c r="O74" s="1"/>
      <c r="P74" s="1"/>
      <c r="Q74" s="1"/>
      <c r="R74" s="1"/>
      <c r="S74" s="1"/>
      <c r="T74" s="1"/>
      <c r="U74" s="1"/>
      <c r="V74" s="1"/>
      <c r="W74" s="1"/>
      <c r="X74" s="1"/>
      <c r="Y74" s="1"/>
      <c r="Z74" s="1"/>
    </row>
    <row r="75" spans="1:26" ht="15.75" customHeight="1" x14ac:dyDescent="0.2">
      <c r="A75" s="1"/>
      <c r="B75" s="49"/>
      <c r="C75" s="49"/>
      <c r="D75" s="49"/>
      <c r="E75" s="49"/>
      <c r="F75" s="49"/>
      <c r="G75" s="49"/>
      <c r="H75" s="49"/>
      <c r="I75" s="49"/>
      <c r="J75" s="49"/>
      <c r="K75" s="1"/>
      <c r="L75" s="1"/>
      <c r="M75" s="1"/>
      <c r="N75" s="1"/>
      <c r="O75" s="1"/>
      <c r="P75" s="1"/>
      <c r="Q75" s="1"/>
      <c r="R75" s="1"/>
      <c r="S75" s="1"/>
      <c r="T75" s="1"/>
      <c r="U75" s="1"/>
      <c r="V75" s="1"/>
      <c r="W75" s="1"/>
      <c r="X75" s="1"/>
      <c r="Y75" s="1"/>
      <c r="Z75" s="1"/>
    </row>
    <row r="76" spans="1:26" ht="15.75" customHeight="1" x14ac:dyDescent="0.2">
      <c r="A76" s="1"/>
      <c r="B76" s="49"/>
      <c r="C76" s="49"/>
      <c r="D76" s="49"/>
      <c r="E76" s="49"/>
      <c r="F76" s="49"/>
      <c r="G76" s="49"/>
      <c r="H76" s="49"/>
      <c r="I76" s="49"/>
      <c r="J76" s="49"/>
      <c r="K76" s="1"/>
      <c r="L76" s="1"/>
      <c r="M76" s="1"/>
      <c r="N76" s="1"/>
      <c r="O76" s="1"/>
      <c r="P76" s="1"/>
      <c r="Q76" s="1"/>
      <c r="R76" s="1"/>
      <c r="S76" s="1"/>
      <c r="T76" s="1"/>
      <c r="U76" s="1"/>
      <c r="V76" s="1"/>
      <c r="W76" s="1"/>
      <c r="X76" s="1"/>
      <c r="Y76" s="1"/>
      <c r="Z76" s="1"/>
    </row>
    <row r="77" spans="1:26" ht="15.75" customHeight="1" x14ac:dyDescent="0.2">
      <c r="A77" s="1"/>
      <c r="B77" s="49"/>
      <c r="C77" s="49"/>
      <c r="D77" s="49"/>
      <c r="E77" s="49"/>
      <c r="F77" s="49"/>
      <c r="G77" s="49"/>
      <c r="H77" s="49"/>
      <c r="I77" s="49"/>
      <c r="J77" s="49"/>
      <c r="K77" s="1"/>
      <c r="L77" s="1"/>
      <c r="M77" s="1"/>
      <c r="N77" s="1"/>
      <c r="O77" s="1"/>
      <c r="P77" s="1"/>
      <c r="Q77" s="1"/>
      <c r="R77" s="1"/>
      <c r="S77" s="1"/>
      <c r="T77" s="1"/>
      <c r="U77" s="1"/>
      <c r="V77" s="1"/>
      <c r="W77" s="1"/>
      <c r="X77" s="1"/>
      <c r="Y77" s="1"/>
      <c r="Z77" s="1"/>
    </row>
    <row r="78" spans="1:26" ht="15.75" customHeight="1" x14ac:dyDescent="0.2">
      <c r="A78" s="1"/>
      <c r="B78" s="49"/>
      <c r="C78" s="49"/>
      <c r="D78" s="49"/>
      <c r="E78" s="49"/>
      <c r="F78" s="49"/>
      <c r="G78" s="49"/>
      <c r="H78" s="49"/>
      <c r="I78" s="49"/>
      <c r="J78" s="49"/>
      <c r="K78" s="1"/>
      <c r="L78" s="1"/>
      <c r="M78" s="1"/>
      <c r="N78" s="1"/>
      <c r="O78" s="1"/>
      <c r="P78" s="1"/>
      <c r="Q78" s="1"/>
      <c r="R78" s="1"/>
      <c r="S78" s="1"/>
      <c r="T78" s="1"/>
      <c r="U78" s="1"/>
      <c r="V78" s="1"/>
      <c r="W78" s="1"/>
      <c r="X78" s="1"/>
      <c r="Y78" s="1"/>
      <c r="Z78" s="1"/>
    </row>
    <row r="79" spans="1:26" ht="15.75" customHeight="1" x14ac:dyDescent="0.2">
      <c r="A79" s="1"/>
      <c r="B79" s="49"/>
      <c r="C79" s="49"/>
      <c r="D79" s="49"/>
      <c r="E79" s="49"/>
      <c r="F79" s="49"/>
      <c r="G79" s="49"/>
      <c r="H79" s="49"/>
      <c r="I79" s="49"/>
      <c r="J79" s="49"/>
      <c r="K79" s="1"/>
      <c r="L79" s="1"/>
      <c r="M79" s="1"/>
      <c r="N79" s="1"/>
      <c r="O79" s="1"/>
      <c r="P79" s="1"/>
      <c r="Q79" s="1"/>
      <c r="R79" s="1"/>
      <c r="S79" s="1"/>
      <c r="T79" s="1"/>
      <c r="U79" s="1"/>
      <c r="V79" s="1"/>
      <c r="W79" s="1"/>
      <c r="X79" s="1"/>
      <c r="Y79" s="1"/>
      <c r="Z79" s="1"/>
    </row>
    <row r="80" spans="1:26" ht="15.75" customHeight="1" x14ac:dyDescent="0.2">
      <c r="A80" s="1"/>
      <c r="B80" s="49"/>
      <c r="C80" s="49"/>
      <c r="D80" s="49"/>
      <c r="E80" s="49"/>
      <c r="F80" s="49"/>
      <c r="G80" s="49"/>
      <c r="H80" s="49"/>
      <c r="I80" s="49"/>
      <c r="J80" s="49"/>
      <c r="K80" s="1"/>
      <c r="L80" s="1"/>
      <c r="M80" s="1"/>
      <c r="N80" s="1"/>
      <c r="O80" s="1"/>
      <c r="P80" s="1"/>
      <c r="Q80" s="1"/>
      <c r="R80" s="1"/>
      <c r="S80" s="1"/>
      <c r="T80" s="1"/>
      <c r="U80" s="1"/>
      <c r="V80" s="1"/>
      <c r="W80" s="1"/>
      <c r="X80" s="1"/>
      <c r="Y80" s="1"/>
      <c r="Z80" s="1"/>
    </row>
    <row r="81" spans="1:26" ht="15.75" customHeight="1" x14ac:dyDescent="0.2">
      <c r="A81" s="1"/>
      <c r="B81" s="49"/>
      <c r="C81" s="49"/>
      <c r="D81" s="49"/>
      <c r="E81" s="49"/>
      <c r="F81" s="49"/>
      <c r="G81" s="49"/>
      <c r="H81" s="49"/>
      <c r="I81" s="49"/>
      <c r="J81" s="49"/>
      <c r="K81" s="1"/>
      <c r="L81" s="1"/>
      <c r="M81" s="1"/>
      <c r="N81" s="1"/>
      <c r="O81" s="1"/>
      <c r="P81" s="1"/>
      <c r="Q81" s="1"/>
      <c r="R81" s="1"/>
      <c r="S81" s="1"/>
      <c r="T81" s="1"/>
      <c r="U81" s="1"/>
      <c r="V81" s="1"/>
      <c r="W81" s="1"/>
      <c r="X81" s="1"/>
      <c r="Y81" s="1"/>
      <c r="Z81" s="1"/>
    </row>
    <row r="82" spans="1:26" ht="15.75" customHeight="1" x14ac:dyDescent="0.2">
      <c r="A82" s="1"/>
      <c r="B82" s="49"/>
      <c r="C82" s="49"/>
      <c r="D82" s="49"/>
      <c r="E82" s="49"/>
      <c r="F82" s="49"/>
      <c r="G82" s="49"/>
      <c r="H82" s="49"/>
      <c r="I82" s="49"/>
      <c r="J82" s="49"/>
      <c r="K82" s="1"/>
      <c r="L82" s="1"/>
      <c r="M82" s="1"/>
      <c r="N82" s="1"/>
      <c r="O82" s="1"/>
      <c r="P82" s="1"/>
      <c r="Q82" s="1"/>
      <c r="R82" s="1"/>
      <c r="S82" s="1"/>
      <c r="T82" s="1"/>
      <c r="U82" s="1"/>
      <c r="V82" s="1"/>
      <c r="W82" s="1"/>
      <c r="X82" s="1"/>
      <c r="Y82" s="1"/>
      <c r="Z82" s="1"/>
    </row>
    <row r="83" spans="1:26" ht="15.75" customHeight="1" x14ac:dyDescent="0.2">
      <c r="A83" s="1"/>
      <c r="B83" s="49"/>
      <c r="C83" s="49"/>
      <c r="D83" s="49"/>
      <c r="E83" s="49"/>
      <c r="F83" s="49"/>
      <c r="G83" s="49"/>
      <c r="H83" s="49"/>
      <c r="I83" s="49"/>
      <c r="J83" s="49"/>
      <c r="K83" s="1"/>
      <c r="L83" s="1"/>
      <c r="M83" s="1"/>
      <c r="N83" s="1"/>
      <c r="O83" s="1"/>
      <c r="P83" s="1"/>
      <c r="Q83" s="1"/>
      <c r="R83" s="1"/>
      <c r="S83" s="1"/>
      <c r="T83" s="1"/>
      <c r="U83" s="1"/>
      <c r="V83" s="1"/>
      <c r="W83" s="1"/>
      <c r="X83" s="1"/>
      <c r="Y83" s="1"/>
      <c r="Z83" s="1"/>
    </row>
    <row r="84" spans="1:26" ht="15.75" customHeight="1" x14ac:dyDescent="0.2">
      <c r="A84" s="1"/>
      <c r="B84" s="49"/>
      <c r="C84" s="49"/>
      <c r="D84" s="49"/>
      <c r="E84" s="49"/>
      <c r="F84" s="49"/>
      <c r="G84" s="49"/>
      <c r="H84" s="49"/>
      <c r="I84" s="49"/>
      <c r="J84" s="49"/>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50" t="s">
        <v>2</v>
      </c>
      <c r="C86" s="49"/>
      <c r="D86" s="49"/>
      <c r="E86" s="49"/>
      <c r="F86" s="49"/>
      <c r="G86" s="49"/>
      <c r="H86" s="49"/>
      <c r="I86" s="49"/>
      <c r="J86" s="49"/>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OnaQB3IbAp/nUuKsIASHK19DsnJFwQemDupst3ALQwTuQn1SnHUr8OqVG+KxbdSeCkCf3YiQNUBlDbLPhE6Sqg==" saltValue="M9VMx8db947soVVoFUDm5A==" spinCount="100000" sheet="1" objects="1" scenarios="1"/>
  <mergeCells count="3">
    <mergeCell ref="B12:J38"/>
    <mergeCell ref="B42:J84"/>
    <mergeCell ref="B86:J86"/>
  </mergeCells>
  <hyperlinks>
    <hyperlink ref="B86"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R993"/>
  <sheetViews>
    <sheetView topLeftCell="K1" zoomScaleNormal="100" workbookViewId="0">
      <pane ySplit="2" topLeftCell="A3" activePane="bottomLeft" state="frozen"/>
      <selection pane="bottomLeft" activeCell="B7" sqref="B7"/>
    </sheetView>
  </sheetViews>
  <sheetFormatPr baseColWidth="10" defaultColWidth="11.28515625" defaultRowHeight="15" customHeight="1" x14ac:dyDescent="0.2"/>
  <cols>
    <col min="1" max="1" width="19.7109375" style="23" customWidth="1"/>
    <col min="2" max="2" width="20.7109375" style="23" customWidth="1"/>
    <col min="3" max="3" width="60.7109375" style="23" customWidth="1"/>
    <col min="4" max="4" width="30.7109375" style="23" customWidth="1"/>
    <col min="5" max="6" width="50.7109375" style="23" customWidth="1"/>
    <col min="7" max="8" width="20.7109375" style="23" customWidth="1"/>
    <col min="9" max="9" width="25.7109375" style="23" customWidth="1"/>
    <col min="10" max="10" width="30.7109375" style="23" customWidth="1"/>
    <col min="11" max="12" width="50.7109375" style="23" customWidth="1"/>
    <col min="13" max="13" width="40.7109375" style="23" customWidth="1"/>
    <col min="14" max="16" width="24.7109375" style="23" customWidth="1"/>
    <col min="17" max="18" width="10.5703125" style="23" hidden="1" customWidth="1"/>
    <col min="19" max="19" width="11.28515625" style="23" customWidth="1"/>
    <col min="20" max="16384" width="11.28515625" style="23"/>
  </cols>
  <sheetData>
    <row r="1" spans="1:18" ht="19.5" customHeight="1" x14ac:dyDescent="0.2">
      <c r="A1" s="51" t="s">
        <v>3</v>
      </c>
      <c r="B1" s="51" t="s">
        <v>4</v>
      </c>
      <c r="C1" s="51" t="s">
        <v>5</v>
      </c>
      <c r="D1" s="51" t="s">
        <v>6</v>
      </c>
      <c r="E1" s="51" t="s">
        <v>7</v>
      </c>
      <c r="F1" s="51" t="s">
        <v>8</v>
      </c>
      <c r="G1" s="51" t="s">
        <v>9</v>
      </c>
      <c r="H1" s="51" t="s">
        <v>10</v>
      </c>
      <c r="I1" s="51" t="s">
        <v>11</v>
      </c>
      <c r="J1" s="51" t="s">
        <v>12</v>
      </c>
      <c r="K1" s="51" t="s">
        <v>13</v>
      </c>
      <c r="L1" s="51" t="s">
        <v>14</v>
      </c>
      <c r="M1" s="51" t="s">
        <v>15</v>
      </c>
      <c r="N1" s="51" t="s">
        <v>16</v>
      </c>
      <c r="O1" s="48"/>
      <c r="P1" s="48"/>
      <c r="Q1" s="24"/>
      <c r="R1" s="24"/>
    </row>
    <row r="2" spans="1:18" ht="19.5" customHeight="1" x14ac:dyDescent="0.2">
      <c r="A2" s="48"/>
      <c r="B2" s="48"/>
      <c r="C2" s="48"/>
      <c r="D2" s="48"/>
      <c r="E2" s="48"/>
      <c r="F2" s="48"/>
      <c r="G2" s="48"/>
      <c r="H2" s="48"/>
      <c r="I2" s="48"/>
      <c r="J2" s="48"/>
      <c r="K2" s="48"/>
      <c r="L2" s="48"/>
      <c r="M2" s="48"/>
      <c r="N2" s="24" t="s">
        <v>4</v>
      </c>
      <c r="O2" s="24" t="s">
        <v>17</v>
      </c>
      <c r="P2" s="24" t="s">
        <v>18</v>
      </c>
      <c r="Q2" s="24" t="s">
        <v>19</v>
      </c>
      <c r="R2" s="24"/>
    </row>
    <row r="3" spans="1:18" ht="409" customHeight="1" x14ac:dyDescent="0.2">
      <c r="A3" s="24" t="s">
        <v>20</v>
      </c>
      <c r="B3" s="3" t="s">
        <v>21</v>
      </c>
      <c r="C3" s="24" t="s">
        <v>22</v>
      </c>
      <c r="D3" s="24" t="s">
        <v>23</v>
      </c>
      <c r="E3" s="24" t="s">
        <v>24</v>
      </c>
      <c r="F3" s="24" t="s">
        <v>25</v>
      </c>
      <c r="G3" s="24" t="s">
        <v>26</v>
      </c>
      <c r="H3" s="24" t="s">
        <v>27</v>
      </c>
      <c r="I3" s="24" t="s">
        <v>28</v>
      </c>
      <c r="J3" s="24" t="s">
        <v>29</v>
      </c>
      <c r="K3" s="24" t="s">
        <v>30</v>
      </c>
      <c r="L3" s="24" t="s">
        <v>31</v>
      </c>
      <c r="M3" s="28" t="s">
        <v>1365</v>
      </c>
      <c r="N3" s="24" t="s">
        <v>32</v>
      </c>
      <c r="O3" s="24" t="s">
        <v>33</v>
      </c>
      <c r="P3" s="24" t="s">
        <v>34</v>
      </c>
      <c r="Q3" s="26" t="str">
        <f t="shared" ref="Q3:Q128" si="0">LOWER(LEFT(A3,5000) &amp; ";" &amp; LEFT(B3,5000) &amp; ";" &amp; LEFT(C3,5000) &amp; ";" &amp; LEFT(D3,5000) &amp; ";" &amp; LEFT(E3,5000) &amp; ";" &amp; LEFT(F3,5000) &amp; ";" &amp; LEFT(G3,5000) &amp; ";" &amp; LEFT(H3,5000) &amp; ";" &amp; LEFT(I3,5000) &amp; ";" &amp; LEFT(J3,5000) &amp; ";" &amp; LEFT(K3,5000) &amp; ";" &amp; LEFT(L3,5000) &amp; ";" &amp; LEFT(M3,5000) &amp; ";" &amp; LEFT(N3,5000) &amp; ";" &amp; LEFT(O3,5000) &amp; ";" &amp; LEFT(P3,5000))</f>
        <v>habitation
participation sociale et loisirs;coopérative de solidarité seigneurie de vaudreuil;nous avons ciblé les personnes qui ont des revenus moyens à faibles qui sont isolés (leur famille étant trop éloignée). nous voulons garder les couples ensemble le plus longtemps possible, car nous avons une entente avec clsc de vaudreuil-dorion qui sont en permanence à la coopérative. tous les logements sont accessibles pour les chaises roulantes.  les logements sont abordables et comprennent un service de repas, le téléphone, le câble et des activités. de plus, les personnes ainées ont la possibilité d'être impliquées dans la structure de la coop.  les administrateurs du c.a. sont résidents. aussi, différents comités sont proposés pour les motiver à s'impliquer dans la vie communautaire.;personnes âgées de 70 ans et plus  autonomes et semi-autonomes qui aiment socialiser et qui font des tâches coopératives. beaucoup d'entraide, d'implication dans les différents comités. ;m. edgar marcoux, président et membre fondateur voulait vieillir dans un endroit sécuritaire, avec repas et payer un logement abordable et accessible pour les chaises roulantes. beaucoup de personnes âgées sont souvent seules dans un logement plus ou moins grand, souvent insoluble et en étant seul on néglige souvent de bien manger surtout un repas chaud.  leur offrir plusieurs services à petit coût était la solution.  aussi il a signé une entente avec le csss de vaudreuil-dorion unique au québec, pour avoir un bureau avec les services de 24 heures/jour et cela 7 jours/semaine avec évaluation pour les différents soins appropriés à chaque cas.  ainsi les personnes demeurent à la coop. plus longtemps même si leur état se détériore, leur donnant une qualité de vie supérieure à petit coût.  cela devient leur dernière demeure... entourées de leurs amis et familles.;donner différentes formations pour impliquer les personnes ainées dans la structure. 
offrir des logements très abordables.
permettre aux membres d'avoir le droit de parole et d'être écoutés.
trouver les bons employés pour les différentes tâches.;2007 (1er édifice)
2009 (2e édifice);canada,
québec,
montérégie,
mrc de vaudreuil-soulanges
vaudreuil-dorion;coopérative de solidarité la seigneurie de vaudreuil;les membres fondateurs, tous des citoyens de vaudreuil-dorion, la shq, la ville de vaudreuil-dorion, novo-climat hydro québec;nous avons réussi a créer une coopérative dynamique, innovatrice, sécurisante pour toute notre clientèle.  nous sommes souvent nommés dans le regroupement des coopératives (cqch). nous voyons la différence chez les personnes avant et après avoir habité chez nous. elles sont plus occupées, ont moins le temps de s'apitoyer sur la maladie, se sentent valorisées avec leurs différentes implications et tâches, sont plus heureuses et ont des petites étoiles dans les yeux. leurs sourires sont communicatifs.  ;connaître les limites que la coopérative peut donner, être à l'écoute de leurs besoins, être avant-gardiste, aimer vivre en communauté, apprendre à connaître son voisin, sentir le besoin de socialiser, de s'entraider, tous se diriger dans la même direction, savoir dire oui ou non aux demandes.;l'habitation coopérative n'est pas fait pour tout le monde, les personnes doivent être capables de s'adapter à cette nouvelle vie.;hélène marcoux;coopérative solidarité seigneurie de vaudreuil;h.marcoux@cssvd.com</v>
      </c>
      <c r="R3" s="26" t="str">
        <f>IFERROR(IF(AND(SEARCH('Recherche par mots clés'!$C$4,Q3)&gt;0,'Recherche par mots clés'!$C$4&lt;&gt;""),MAX($R$2:R2)+1,""),"")</f>
        <v/>
      </c>
    </row>
    <row r="4" spans="1:18" ht="409" customHeight="1" x14ac:dyDescent="0.2">
      <c r="A4" s="24" t="s">
        <v>35</v>
      </c>
      <c r="B4" s="3" t="s">
        <v>36</v>
      </c>
      <c r="C4" s="24" t="s">
        <v>37</v>
      </c>
      <c r="D4" s="24" t="s">
        <v>38</v>
      </c>
      <c r="E4" s="24" t="s">
        <v>39</v>
      </c>
      <c r="F4" s="24" t="s">
        <v>40</v>
      </c>
      <c r="G4" s="24">
        <v>2003</v>
      </c>
      <c r="H4" s="24" t="s">
        <v>41</v>
      </c>
      <c r="I4" s="24" t="s">
        <v>42</v>
      </c>
      <c r="J4" s="24" t="s">
        <v>43</v>
      </c>
      <c r="K4" s="4" t="s">
        <v>44</v>
      </c>
      <c r="L4" s="24" t="s">
        <v>45</v>
      </c>
      <c r="M4" s="24" t="s">
        <v>46</v>
      </c>
      <c r="N4" s="24" t="s">
        <v>47</v>
      </c>
      <c r="O4" s="24" t="s">
        <v>48</v>
      </c>
      <c r="P4" s="24" t="s">
        <v>49</v>
      </c>
      <c r="Q4" s="26" t="str">
        <f t="shared" si="0"/>
        <v>soutien à domicile
habitation;la brunante, coopérative de solidarité en habitation des aînés de racine ;la brunante est la toute première coopérative de solidarité en habitation au québec, issue du programme accèslogis québec, volet personnes âgées de 75 ans et plus autonomes ou en légère perte d’autonomie. reflet du fonctionnement des coopératives, chacun des 20 membres résidents et 12 membres de soutien sont amenés à contribuer aux activités associées au bon fonctionnement de la brunante. cette implication des membres favorise l’entraide et la qualité de son tissu social afin de favoriser le bien-être physique et psychologique de ses habitants. en plus d’offrir des loyers et des repas à coûts modiques, la coopérative permet de contrecarrer le déracinement du milieu de vie initial, parfois occasionné lorsqu’est venu le temps, pour la personne âgée, de s’installer dans une résidence.;les citoyens de 75 ans et plus ou en légère perte d'autonomie.  les citoyens de racine ou leurs proches parents;depuis plusieurs années, les citoyens de racine exprimaient le désir de vieillir dans leur village.  les assemblées générales de la caisse populaire ont fourni le terrain d'échange de décision qui a enclenché le processus.;garder les citoyens âgés près des leurs, prolonger leur autonomie, assurer l'assistance du milieu, garder les aînés actifs en mettant en œuvre leurs capacités.  nous avons développé le concept de proches-entraidants, de maintien à domicile collectif, nous avons développé la promotion de la bientraitance pour remplacer la lutte à la maltraitance, etc.;2003;canada,
québec,
estrie,
mrc du val-saint-françois et mrc des sources,
racine;la brunante, les aînés, aidés par des membres de soutien, assurent une gestion de grande qualité;la municipalité de racine et pratiquement tous les organismes et citoyens.;voir michaud, gaston, on ne transplante pas un vieil arbre… la brunante, observatoire estrien du développement des communautés.;les vieux (je n'ai pas peur du mot) de la maison ont défini ensemble le projet pour que ça ne sente jamais le vieux dans la maison.  effectivement, ça ne sent pas le vieux.  ;l'entraide, dans la maison et avec la population, est une réalité fragile. pour le moment, cette culture est bien intégrée.;gaston michaud;la brunante, coopérative de solidarité en habitation des aînés de racine;gamichaud@cooptel.qc.ca, brune@cooptel.qc.ca</v>
      </c>
      <c r="R4" s="26" t="str">
        <f>IFERROR(IF(AND(SEARCH('Recherche par mots clés'!$C$4,Q4)&gt;0,'Recherche par mots clés'!$C$4&lt;&gt;""),MAX($R$2:R3)+1,""),"")</f>
        <v/>
      </c>
    </row>
    <row r="5" spans="1:18" ht="409" customHeight="1" x14ac:dyDescent="0.2">
      <c r="A5" s="24" t="s">
        <v>50</v>
      </c>
      <c r="B5" s="3" t="s">
        <v>51</v>
      </c>
      <c r="C5" s="24" t="s">
        <v>52</v>
      </c>
      <c r="D5" s="24" t="s">
        <v>53</v>
      </c>
      <c r="E5" s="24" t="s">
        <v>54</v>
      </c>
      <c r="F5" s="24" t="s">
        <v>55</v>
      </c>
      <c r="G5" s="24" t="s">
        <v>56</v>
      </c>
      <c r="H5" s="24" t="s">
        <v>57</v>
      </c>
      <c r="I5" s="24" t="s">
        <v>51</v>
      </c>
      <c r="J5" s="24" t="s">
        <v>58</v>
      </c>
      <c r="K5" s="24" t="s">
        <v>59</v>
      </c>
      <c r="L5" s="24" t="s">
        <v>60</v>
      </c>
      <c r="M5" s="7" t="s">
        <v>61</v>
      </c>
      <c r="N5" s="24" t="s">
        <v>62</v>
      </c>
      <c r="O5" s="24" t="s">
        <v>51</v>
      </c>
      <c r="P5" s="24" t="s">
        <v>63</v>
      </c>
      <c r="Q5" s="26" t="str">
        <f t="shared" si="0"/>
        <v>habitation
soutien à domicile
services de proximité
proche aidance
connaissance des services;carpe diem - centre de ressources alzheimer;offrir une continuité dans l'accompagnement des personnes touchées par la maladie d'alzheimer ou une maladie apparentée : dès l'annonce du diagnostic jusqu'à la fin de vie (soins de fin de vie, accompagnement pour le deuil). comme l'équipe reste la même pour toute la durée des services (domicile, accueil de jour, hébergement, fin de vie, etc.), cela permet d'offrir un accompagnement personnalisé en jumelant des intervenants qui correspondent le plus possible aux valeurs et aux intérêts des gens et de leurs familles. la personne passe avant la maladie : on mise sur les  forces plutôt que les difficultés ou les pertes. les gens ont également la possibilité de rester actifs dans leur communauté, que ce soit pour aller faire les courses, assister à des spectacles ou à des événements sportifs, recevoir la visite des élèves de l'école d'à côté, etc... à carpe diem, ce sont les services et les intervenants qui s'ajustent à la personne, et non l'inverse.
malgré des atteintes intellectuelles importantes, la personne affectée par une maladie neuro-évolutive demeure en relation affective intense avec son entourage. elle doit donc avoir la possibilité d’établir des relations stables et de confiance avec les gens qui l’entourent et se sentir acceptée et utile afin de vivre un sentiment de satisfaction à travers des interactions sociales. toutes les interventions doivent viser le maintien de l’autonomie et de l’estime de soi dans un contexte qui s’apparente à un milieu familial et non institutionnel. la possibilité de vivre dans un milieu chaleureux, d’être accompagnée dans ses activités quotidiennes et de se sentir valorisée dans ce qu’elle fait: tout cela favorise la diminution de l’anxiété engendrée par la maladie et aide la personne à développer son potentiel. les liens de la personne avec son entourage doivent être respectés et l’implication de la famille dans le quotidien de la maison doit être favorisée. le respect du rythme, de la dignité et de la réalité de la personne est prioritaire.;personnes touchées par la maladie d'alzheimer ou autres maladies neuro-évolutives;en 1995, l'organisme décidait de sortir des sentiers battus et de développer un nouveau concept d’hébergement et d’accompagnement auprès des personnes touchées par la maladie d’alzheimer : la maison carpe diem. ce projet est le fruit de plusieurs années de recherches, d’études ainsi que de démarches auprès des instances gouvernementales. la maison carpe diem visait à offrir aux personnes atteintes et à leur famille une alternative à l’institution mais également une alternative à la conception traditionnelle de l’accompagnement et des services. en effet, l’ensemble des concepts constituant l’approche de carpe diem, que ce soit l’organisation clinique, la programmation d’activités, les modalités d’interventions, la sélection et la formation du personnel ou le partenariat avec les familles, repose sur la conviction que l’évolution d’une personne dépend en grande partie du regard que l'on pose sur elle.; offrir de multiples services afin de répondre aux besoins des personnes vivant avec la maladie d'alzheimer ou une maladie apparentée, de leurs familles et de leurs proches. offrir des réponses spécifiques et personnalisées pour que la suite de la vie fasse du sens malgré la maladie. permettre aux personnes de conserver une autonomie fonctionnelle le plus longtemps possible et un sentiment d'accomplissement malgré la maladie.  accompagner et former la famille au fur et à mesure, en fonction des difficultés et de l'évolution de la maladie, pour que les familles trouvent le soutien et la sécurité nécessaires pour poursuivre leur propre vie, tout en sachant que leur proche est bien accompagné. hébergement : permettre à la personne de vivre dans une vraie maison, où elle peut s'accomplir et conserver son autonomie le plus longtemps possible. la poursuite des nombreuses activités quotidiennes contribue également au maintien de l'estime de soi. soutien psychosocial pour les familles, mais également pour toutes personnes qui accompagnent un proche, qu'il soit à domicile ou en hébergement ailleurs qu'à la maison carpe diem. l'accueil de jour dans la maison d'hébergement permet à la personne de s'acclimater à son rythme, et permet à l'équipe de mieux connaître la personne et sa famille, ce qui facilite grandement l'arrivée en hébergement. accompagnement à domicile afin de créer un lien avec la personne et sa famille avant même d'envisager l'hébergement. offrir des conférences et des formations.;1986 (création organismes) et 1995 (ouverture de la maison carpe diem);canada,
québec,
mauricie,
trois-rivières;carpe diem - centre de ressources alzheimer;aucun collaborateur inscrit;l'accompagnement à domicile et les services personnalisés offerts dès l'apparition des premiers signes permettent à la personne de demeurer chez-elle et de conserver une certaine autonomie, ce qui repousse le moment où elle doit quitter vers un lieu d'hébergement.;• une gestion humaine des ressources
• bon lien avec les familles accompagnées
• approche globale, de qualité et innovante
• expérience, flexibilité et compétence du personnel
• expertise de l'équipe reconnue dans plusieurs sphères
• 36 ans d'expériences et d'expérimentation
• rayonnement international
• démonstration et validation de l'approche par de multiples recherches scientifiques
• publication du livre alzheimer : de carpe diem à la neuropsychologie
• offre de formation aux professionnels, aux proches et à la population en général;• recrutement et rétention du personnel 
• manque de ressources pour développer de nouveaux projets 
• manque d'espace dans la maison actuelle (problème qui sera réglé lors de la construction de la nouvelle maison carpe diem);nicole poirier;carpe diem - centre de ressources alzheimer;nicole.poirier@alzheimercarpediem.com</v>
      </c>
      <c r="R5" s="26" t="str">
        <f>IFERROR(IF(AND(SEARCH('Recherche par mots clés'!$C$4,Q5)&gt;0,'Recherche par mots clés'!$C$4&lt;&gt;""),MAX($R$2:R4)+1,""),"")</f>
        <v/>
      </c>
    </row>
    <row r="6" spans="1:18" ht="409" customHeight="1" x14ac:dyDescent="0.2">
      <c r="A6" s="24" t="s">
        <v>64</v>
      </c>
      <c r="B6" s="3" t="s">
        <v>65</v>
      </c>
      <c r="C6" s="24" t="s">
        <v>66</v>
      </c>
      <c r="D6" s="24" t="s">
        <v>67</v>
      </c>
      <c r="E6" s="24" t="s">
        <v>68</v>
      </c>
      <c r="F6" s="24" t="s">
        <v>69</v>
      </c>
      <c r="G6" s="24" t="s">
        <v>70</v>
      </c>
      <c r="H6" s="24" t="s">
        <v>71</v>
      </c>
      <c r="I6" s="24" t="s">
        <v>65</v>
      </c>
      <c r="J6" s="24" t="s">
        <v>72</v>
      </c>
      <c r="K6" s="24" t="s">
        <v>73</v>
      </c>
      <c r="L6" s="36" t="s">
        <v>74</v>
      </c>
      <c r="M6" s="24" t="s">
        <v>75</v>
      </c>
      <c r="N6" s="24" t="s">
        <v>76</v>
      </c>
      <c r="O6" s="24" t="s">
        <v>77</v>
      </c>
      <c r="P6" s="24" t="s">
        <v>78</v>
      </c>
      <c r="Q6" s="26" t="str">
        <f t="shared" si="0"/>
        <v>habitation
soutien à domicile;maison mémoire du cœur;depuis sa fondation en 2002, le défi de se démarquer par son architecture unique adaptée et par son approche humaine auprès des personnes atteintes de la maladie d'alzheimer a été relevé avec brio par la maison mémoire du cœur. habitation reconnue parmi les meilleures pratiques novatrices en matière de vieillissement actif ainsi que des milieux de vie favorisant le bien-être et l'autonomie des aînés au québec;un véritable milieu vie. la mission de la maison mémoire du cœur, située à saint-charles-borromée, est d’accueillir des personnes atteintes de la maladie d'alzheimer.  dans cette maison c'est la vraie vie qui se continue.  les personnes se lèvent et se couchent à l'heure qu'elles veulent, elles participent aux tâches ménagères et à la préparation des repas, leurs proches peuvent venir les voir en tout temps, elles sont chez-elles. de plus, chaque jour, les 36 résidents ont accès à des activités de valorisation de leurs talents et de leurs capacités. des activités sociales leur permettent de se côtoyer.;en février 2000, sous l'initiative d'une famille dont l'un des membres est atteint de la maladie d'alzheimer, un comité de citoyens a décidé d'explorer les possibilités de construire une maison adaptée aux besoins de la clientèle atteinte de déficits cognitifs de type alzheimer. les maisons d'hébergement spécifiques aux personnes atteintes de la maladie d'alzheimer étaient quasiment inexistantes. des recherches sur des modèles américains ont permis de créer au québec une des premières maisons adaptées selon les spécificités idéales pour des personnes atteintes de déficits cognitifs, principalement de type alzheimer.;les lieux ont été aménagés pour faciliter l'orientation et l'autonomie de la personne résidente en réduisant au minimum les obstacles potentiels qu'elle pourrait rencontrer. les principales pièces (cuisine, salle à manger et salon) sont à aire ouverte et constituent le cœur de l'unité de vie sur lequel s'ouvrent les 12 chambres.  l'équipe de la maison mémoire du cœur se fait un devoir de partager ses connaissances afin que d'autres centres puissent offrir un service adapté à ce type de clientèle.;2000 (début de la réflexion), 2002 (ouverture maison a), 2005 (ouverture maison b), 2006 (ouverture maison c) et 2017 (local de répit);canada,
québec,
lanaudière,
mrc joliette,
saint-charles-borromée;maison mémoire du cœur;fondation maison mémoire du cœur;en novembre 2018, sous la responsabilité de madame nathalie bier, chercheure, erg., ph. d. au centre de recherche de l'institut universitaire de gériatrie de montréal (iugm) et professeure agrégée à l'école de réadaptation de la faculté de médecine de l'université de montréal, une équipe de chercheurs chevronnés de l'université de montréal a accepté, avec enthousiasme, de faire un projet de recherche sur la maison mémoire du coeur qui pourrait démontrer les bienfaits énormes d'un milieu de vie physique adapté, d'une approche centrée sur la personne et ses besoins tout en respectant ses intérêts et ses habitudes de vie. ;cette recherche a démontré qu'un modèle de milieu de vie innovant, en raison des approches des intervenants et de l'environnement physique, pouvait potentiellement prévenir et diminuer l'apparition des comportements réactifs tout en assurant une qualité de vie.
l'approche centrée sur la personne est un levier pour sensibiliser les milieux d'hébergement à la pertinence de s'éloigner du modèle institutionnel et démontrer que l'activité a un impact positif sur les résidents en agissant sur un besoin non comblé reconnu comme une de leurs sources principales: l'ennui.;non spécifié;sylvie bienvenu;maison mémoire du coeur;sbienvenu@maisonmemoireducoeur.com</v>
      </c>
      <c r="R6" s="26" t="str">
        <f>IFERROR(IF(AND(SEARCH('Recherche par mots clés'!$C$4,Q6)&gt;0,'Recherche par mots clés'!$C$4&lt;&gt;""),MAX($R$2:R5)+1,""),"")</f>
        <v/>
      </c>
    </row>
    <row r="7" spans="1:18" ht="409" customHeight="1" x14ac:dyDescent="0.2">
      <c r="A7" s="24" t="s">
        <v>79</v>
      </c>
      <c r="B7" s="3" t="s">
        <v>80</v>
      </c>
      <c r="C7" s="24" t="s">
        <v>81</v>
      </c>
      <c r="D7" s="24" t="s">
        <v>1392</v>
      </c>
      <c r="E7" s="24" t="s">
        <v>1393</v>
      </c>
      <c r="F7" s="28" t="s">
        <v>82</v>
      </c>
      <c r="G7" s="24" t="s">
        <v>83</v>
      </c>
      <c r="H7" s="24" t="s">
        <v>84</v>
      </c>
      <c r="I7" s="24" t="s">
        <v>85</v>
      </c>
      <c r="J7" s="24" t="s">
        <v>86</v>
      </c>
      <c r="K7" s="24" t="s">
        <v>87</v>
      </c>
      <c r="L7" s="24" t="s">
        <v>88</v>
      </c>
      <c r="M7" s="24" t="s">
        <v>75</v>
      </c>
      <c r="N7" s="24" t="s">
        <v>89</v>
      </c>
      <c r="O7" s="24" t="s">
        <v>80</v>
      </c>
      <c r="P7" s="24" t="s">
        <v>90</v>
      </c>
      <c r="Q7" s="26" t="str">
        <f t="shared" si="0"/>
        <v>habitation
soutien à domicile
services de proximité
transport et mobilité active
participation sociale et loisirs
proche aidance
connaissance des services;the hogeweyk®;hogeweyk®, également connu sous le nom de village de la démence, ressemble à un quartier urbain normal néerlandais. c’est une communauté inclusive où les personnes atteintes de démence avancée vivent la dernière phase de leur vie. hogeweyk® est une innovation sociale, car elle fonctionne complètement différemment de la maison de retraite traditionnelle. le respect de l’unicité de chaque personne est présent dans chaque aspect du concept. les personnes y vivant ont la liberté d'aller à leur guise au sein du hogeweyk®. c’est-à-dire qu’ils peuvent faire ce que bon leur semble et aller où ils le souhaitent, à l'intérieur ou à l'extérieur, avec le soutien quand ils en ont besoin. le quartier est composé de 27 logements, des rues, des places, des ruelles, des jardins, un restaurant public, un théâtre, des clubs, un café et un supermarché. ce lieu permet de vivre sa vie comme d'habitude, dans un cadre de vie familier.
the hogeweyk®, also known as dementia village, looks and feels like a normal dutch urban neighbourhood. an inclusive community in the netherlands where people with advanced dementia live in the last phase of their lives. the hogeweyk® is the complete disruption of the traditional nursing home. a social innovation. the uniqueness of every individual is key in every aspect of the concept. having the freedom to go as you please within the hogeweyk®, to do what you want and where, inside or outside, with the support where and when needed. living your life as usual, in a familiar living environment, a community, a neighbourhood with 27 homes in several lifestyles, streets, squares, alleys, gardens, a public restaurant, event office theatre, clubs, café and supermarket.;hogeweyk® est une maison de retraite officielle, à but non lucratif et financé par l'état. chaque résident vivant à hogeweyk® a besoin de soins et de soutien professionnels 24h/24 et 7j/7. avant qu'un résident ne déménage à hogeweyk®, il ou elle est évalué par une autorité indépendante. les profils de soins varient de « vie protégée avec des soins intensifs pour la démence » à « vie protégée avec des soins très intensifs, en raison de conditions spécifiques, en mettant l'accent sur le soutien ». tout citoyen néerlandais qui répond à ces critères peut vivre à hogeweyk®.
the hogeweyk® is formally licensed as a nursing home, non-profit and publicly funded. every resident living in the hogeweyk® needs 24/7 professional care and support. before a resident moves to the hogeweyk®, he or she is assessed and approved to live in the hogeweyk® by an independent authority. the care profiles vary from 'protected living with intensive dementia care' to 'protected living with very intensive care, due to specific conditions, with an emphasis on support'. every dutch citizen who meets these criteria can live in the hogeweyk.;avant la construction du hogeweyk®, un bâtiment de maison de retraite traditionnel se trouvait au même endroit. la direction (aujourd'hui conseillers de be advice) n’aurait pas voulu y vivre. ils ont tous reconnu la nécessité d'une approche humaine, holistique et durable. la direction s’est posé la question « qu'est-ce que je souhaiterais quand je serai vieux ? ou « qu'est-ce que ma mère veut?'. la réponse a été qu’ils aimeraient tous continuer à vivre leur vie actuelle malgré la maladie ou le handicap. ils aimeraient être perçus comme des personnes plutôt que comme des patients. la réalisation d'un nouveau quartier en 2009, a permis à hogeweyk®, d’achever la désinstitutionnalisation de la maison de retraite traditionnelle. la culture est passée d'un modèle et d'une approche médicale à un modèle relationnel et social, avec des soins et un soutien professionnel. il représente, encore à ce jour, un exemple unique d’environnement de vie de qualité pour les personnes âgées et atteintes de démence.
before the hogeweyk® was built, a traditional nursing home building stood on the same spot. the management (now advisors of be advice) did not want to live in their own facility. we recognised the need for a humane, holistic and sustainable approach. we asked ourselves the question ‘what do i want when i grow old? or ‘what does my mom want?’. we would all like to continue living our lives in spite of illness or disability. we would like to be seen as a person instead of a patient. the realisation of a new neighbourhood in 2009, the hogeweyk®, completed the de-institutionalisation of the traditional nursing home. the culture change from a medical model and approach towards a social relational model, with professional care and support. to this day it is a unique example of a good living environment for the elderly and those with dementia.;problématiques (dans une maison normale, à petite échelle humaine, rythme ménager quotidien normal : faire les courses, cuisiner, socialiser, etc.)
- maintien de la liberté, de l'autonomie, de l'indépendance.
- approche centrée sur la personne.
- normaliser et réhumaniser les soins.
- offrir le choix dans tous les aspects de la vie quotidienne. 
- implication social des résidents et des personnes de la communauté au sens large.
- vieillissement actif et vie socialement active.
- environnement durable.
- modèle économique durable (à but non lucratif, mêmes revenus qu'avant)
issues (in a normal house, human small scale, normal daily household rhythm: shopping, cooking, socializing, etc.) 
- preservation of freedom, autonomy, independence. 
- a truly person-centred approach. 
- to normalize and re-humanise care. 
- providing choice in all aspects of daily life. - social engagement between residents and people from the broader community. 
- active ageing and an active social life. 
- a sustainable environment. 
- sustainable business model (non-profit, same revenues as before);2009 (ouverture);hollande,
weesp;vivium zorggroep (vivium care group);hogeweyk® favorise l'inclusion sociale et l'engagement du quartier et de la communauté environnante. - vivium care group - voisins (citoyens et entreprises) -  garderies locales, écoles primaires/secondaires et lycées - commerces de proximité - municipalité - bénévoles et organisations bénévoles - organisations de personnes âgées - organisations de réfugiés - "muziek in huis " (music in the house) - diva's (chanteurs professionnels chantant de personne à personne) - universités - be advice et leurs collaborateurs internationaux
the hogeweyk® promotes social inclusion and engagement with the surrounding neighbourhoods and community. - vivium care group - neighbours (citizens and firms) - local day-cares, primary/secondary schools and high schools - local retail - municipality - volunteers and voluntary organizations - senior citizens' organizations - refugees organizations - "muziek in huis" (music in the house) - diva's (professional singers singing person to person) - universities - be advice and their international collaborations;de nombreux résultats positifs, par exemple : - qualité de vie considérablement accrue - meilleures capacités cognitives et fonctionnelles - dignité et fierté - implication sociale améliorée – réduction ou absence de l'utilisation de contention - meilleur état de santé physique et mentale - diminution de l'agressivité - moins d'antipsychotiques - peu de résidents alités - pas de stigmatisation dans les maisons de retraite, mais un sens de la vie normale - émancipation des personnes atteintes de démence - effets positifs sur le réseau formel et informel (employés et familles) - niveau de satisfaction élevé parmi les résidents et la famille.
many positive outcomes, e.g..: - greatly increased quality of life - better cognitive and functional capacity - dignity and pride - improved social engagement - reduced use/absence of restraints - better physical and mental health condition - decrease in aggression - less anti-psychotics - almost no bedridden residents - no care home stigma, but a sense of normal life - emancipation of people living with dementia - positive effects on formal and informal network (employees and family) - high satisfaction score among residents and family. ;hogeweyk® est conçu pour les personnes atteintes de démence. nous avons appris à désinstitutionnaliser, transformer et normaliser le cadre de vie et la prise en charge des personnes âgées. nos idées plus générales, intégrales et inclusives se reflètent dans le paradigm be advice©. un modèle de pensée, né de nos connaissances et de notre expérience acquise qui inspire et permet aux autres de créer leur résultat unique pour les personnes âgées, à maintes reprises, qu'elles soient atteintes de démence ou non.
the hogeweyk® is designed for people living with dementia. we learned how to de-institutionalise, transform and normalise the living environment and care for the elderly. our more general, integral and inclusive thinking is reflected in the be advice paradigm©. a thinking model originated from our knowledge and experience gained that inspires and enables others to create their unique outcome for the elderly, time after time, whether they are living with dementia or not.;non spécifié;iris van slooten;the hogeweyk®;iris@bethecareconcept.com</v>
      </c>
      <c r="R7" s="26" t="str">
        <f>IFERROR(IF(AND(SEARCH('Recherche par mots clés'!$C$4,Q7)&gt;0,'Recherche par mots clés'!$C$4&lt;&gt;""),MAX($R$2:R6)+1,""),"")</f>
        <v/>
      </c>
    </row>
    <row r="8" spans="1:18" ht="409" customHeight="1" x14ac:dyDescent="0.2">
      <c r="A8" s="24" t="s">
        <v>91</v>
      </c>
      <c r="B8" s="3" t="s">
        <v>92</v>
      </c>
      <c r="C8" s="24" t="s">
        <v>93</v>
      </c>
      <c r="D8" s="24" t="s">
        <v>94</v>
      </c>
      <c r="E8" s="24" t="s">
        <v>95</v>
      </c>
      <c r="F8" s="24" t="s">
        <v>96</v>
      </c>
      <c r="G8" s="24">
        <v>2014</v>
      </c>
      <c r="H8" s="24" t="s">
        <v>97</v>
      </c>
      <c r="I8" s="24" t="s">
        <v>98</v>
      </c>
      <c r="J8" s="24" t="s">
        <v>99</v>
      </c>
      <c r="K8" s="24" t="s">
        <v>100</v>
      </c>
      <c r="L8" s="24" t="s">
        <v>101</v>
      </c>
      <c r="M8" s="7" t="s">
        <v>102</v>
      </c>
      <c r="N8" s="24" t="s">
        <v>103</v>
      </c>
      <c r="O8" s="24" t="s">
        <v>104</v>
      </c>
      <c r="P8" s="24" t="s">
        <v>105</v>
      </c>
      <c r="Q8" s="26" t="str">
        <f t="shared" si="0"/>
        <v>habitation;la grande maison de sainte-luce;offrir un milieu de vie adapté et sécuritaire aux personnes aînées présentant une démence. par l'approche individualisée et les formations sur les démences. en collaboration avec l'équipe du soutien à domicile pour la mise en place de directives adaptées aux besoins de chacun.;personnes âgées présentant une démence modérée à sévère avec errance et errance invasive;la population de plus en plus vieillissante et présentant un besoin particulier lors de la présence d'une démence.;offrir un milieu de vie adapté et sécuritaire tout en adaptant les soins selon les besoins;2014;canada,
québec,
bas-saint-laurent,
mrc mitis,
sainte-luce;la grande maison;cisss bsl, clsc mitis (sad);les familles sont heureuses d'avoir la chance que leurs proches puissent vieillir dans le bien-être et la sécurité dans leur municipalité et ainsi avoir accès rapidement et facilement à des visites et de l'accompagnement.; • l'approche individualisée
 • le respect de la personne
 • l'implication des familles
;la limite est l'agressivité physique qui est souvent présente et plus marquée avec certain type de démence.;stéphanie cloutier;la grande maison de ste-luce;lagrandemaison@gmail.com</v>
      </c>
      <c r="R8" s="26" t="str">
        <f>IFERROR(IF(AND(SEARCH('Recherche par mots clés'!$C$4,Q8)&gt;0,'Recherche par mots clés'!$C$4&lt;&gt;""),MAX($R$2:R7)+1,""),"")</f>
        <v/>
      </c>
    </row>
    <row r="9" spans="1:18" ht="409" customHeight="1" x14ac:dyDescent="0.2">
      <c r="A9" s="24" t="s">
        <v>106</v>
      </c>
      <c r="B9" s="24" t="s">
        <v>107</v>
      </c>
      <c r="C9" s="24" t="s">
        <v>108</v>
      </c>
      <c r="D9" s="24" t="s">
        <v>109</v>
      </c>
      <c r="E9" s="24" t="s">
        <v>110</v>
      </c>
      <c r="F9" s="24" t="s">
        <v>111</v>
      </c>
      <c r="G9" s="24">
        <v>2007</v>
      </c>
      <c r="H9" s="24" t="s">
        <v>112</v>
      </c>
      <c r="I9" s="24" t="s">
        <v>113</v>
      </c>
      <c r="J9" s="24" t="s">
        <v>114</v>
      </c>
      <c r="K9" s="24" t="s">
        <v>115</v>
      </c>
      <c r="L9" s="24" t="s">
        <v>75</v>
      </c>
      <c r="M9" s="7" t="s">
        <v>116</v>
      </c>
      <c r="N9" s="24" t="s">
        <v>117</v>
      </c>
      <c r="O9" s="24" t="s">
        <v>113</v>
      </c>
      <c r="P9" s="24" t="s">
        <v>118</v>
      </c>
      <c r="Q9" s="26" t="str">
        <f t="shared" si="0"/>
        <v>habitation
proche aidance;maison courséjour;offrir à la population adulte du témiscamingue une maison de dépannage, répit, convalescence et attente d’hébergement.
dépannage: en situation de manque de place dans les autres ressources (clientèle du cisss)
répit: un répit pour le proche aidant (l’ainé est hébergé pour un temps x le temps que l’aidant prenne du temps pour lui)
convalescence: une personne qui ne peut retourner chez elle suite à une hospitalisation;personne adulte ;suite à une demande de la population, principalement des personnes âgées, la tcpat a investit dans l’achat d’une maison et l’a aménagée afin de recevoir 6 personnes à la fois. il n’existait pas au témiscamingue de ressource où l’aidant pouvait confier son aidé et prendre un répit, faire une convalescence en toute sécurité, ou encore attendre sa place dans une résidence.;permettre aux personnes adultes d’avoir un toit et des services lors de situations difficiles. avoir dans cette maison une présence jour et nuit. répondre à un besoin manifester particulièrement par les aînés lors de rencontres dans les différentes municipalités (17 localités);2007;canada,
québec,
montréal (ville-marie);table de concertation locale pour personnes âgées du témiscamingue;comités locaux (17 comités dans 17 localités), fqis (fond québécois d’initiatives sociales);plus de 187 personnes sont passées au courséjour au cours de ses 14 années d'existence.
les personnes en convalescence ont retrouvées plus facilement leur santé puisqu’elles n’avaient qu’a prendre soin de celle-ci sans se préoccuper du reste (faire ses repas, ménage, aller à ses rendez-vous médicaux etc..) on s’occupait de tout.
pour le répit même situation à l’exception que c’est le proche aidant qui en bénéficiait le plus.
attente d’hébergement: plusieurs aînés sont passés au courséjour en attendant d’avoir une place dans une rpa, où ils devaient obligatoirement avoir mis leurs noms sur la liste d’attente.
nous n’avons pas eu vraiment de dépannage puisque les personnes ayant ce besoin demandaient trop de soins (problèmes cognitifs).;non spécifié;en date du 1er août 2021, le courséjour a dû changer sa vocation et devenir un immeuble à logement pour aînés. le manque de financement est une des raisons pour laquelle nous avons dû cesser d’offrir ce service. n’ayant pas eu d’aide financière pour les opérations et malgré toute notre bonne volonté nous n’avons pu maintenir cette ressource ouverte. de plus le réseau de la santé ne connaissant pas cette forme de structure devenait de plus en plus critique et se demandait si nous n’étions pas une rpa déguisée ou illégale. ce fût le coup de grâce pour cette ressource qui avait depuis des années des problèmes financiers (faute d’aide financière de la part du réseau). nous ne nous trouvions pas dans aucun de leurs modèles d’hébergement donc…;édith vincent;table de concertation locale pour personnes âgées du témiscamingue;tcpat.org@hotmail.fr</v>
      </c>
      <c r="R9" s="26" t="str">
        <f>IFERROR(IF(AND(SEARCH('Recherche par mots clés'!$C$4,Q9)&gt;0,'Recherche par mots clés'!$C$4&lt;&gt;""),MAX($R$2:R8)+1,""),"")</f>
        <v/>
      </c>
    </row>
    <row r="10" spans="1:18" ht="409" customHeight="1" x14ac:dyDescent="0.2">
      <c r="A10" s="24" t="s">
        <v>64</v>
      </c>
      <c r="B10" s="3" t="s">
        <v>119</v>
      </c>
      <c r="C10" s="24" t="s">
        <v>120</v>
      </c>
      <c r="D10" s="5" t="s">
        <v>121</v>
      </c>
      <c r="E10" s="24" t="s">
        <v>122</v>
      </c>
      <c r="F10" s="24" t="s">
        <v>123</v>
      </c>
      <c r="G10" s="24">
        <v>2017</v>
      </c>
      <c r="H10" s="24" t="s">
        <v>124</v>
      </c>
      <c r="I10" s="24" t="s">
        <v>125</v>
      </c>
      <c r="J10" s="24" t="s">
        <v>126</v>
      </c>
      <c r="K10" s="6" t="s">
        <v>127</v>
      </c>
      <c r="L10" s="24" t="s">
        <v>128</v>
      </c>
      <c r="M10" s="24" t="s">
        <v>129</v>
      </c>
      <c r="N10" s="24" t="s">
        <v>130</v>
      </c>
      <c r="O10" s="24" t="s">
        <v>131</v>
      </c>
      <c r="P10" s="24" t="s">
        <v>132</v>
      </c>
      <c r="Q10" s="26" t="str">
        <f t="shared" si="0"/>
        <v>habitation
soutien à domicile;combo2generations;permettre à deux générations de vivre ensemble, de s’enrichir mutuellement dans le respect et l’harmonie afin de combler la solitude des uns et des autres.
encourager le partage et l’entraide au quotidien entre les deux afin qu’ils gardent l’esprit ouvert sur le monde et l’avenir.;- être âgé de 60 ans et plus, avoir une chambre libre, aimer la compagnie des jeunes, souhaiter offrir à un étudiant un logement chaleureux en échange de petits services et lui permettre de bénéficier d’un logement calme et chaleureux à prix modique et raisonnable.
- avoir entre 18 et 30 ans, être  étudiant au collégial ou à l’université, être plutôt sociable et aimer rendre des services, apprécier la compagnie des personnes âgées et partager les avantages générationnels, chercher un logement chaleureux où vous pourrez étudier dans le calme et l’harmonie.;le vieillissement de la population. la solitude des aînées et des étudiants étrangers. l'augmentation du coût des logements. la difficulté de trouver des logements. la lecture d'un article sur un organisme offrant des services de cohabitations intergénérationnels en france.;le partage entre les générations ne se fait plus aussi naturellement qu’avant et l’on a perdu ainsi un bien précieux qui se faisait si naturellement avant, le transfert des connaissances entre les générations. avec la cohabitation, “combo 2 générations” participe au développement durable de notre société. elle assure une mise en commun et une valorisation des ressources, en plus de favoriser les échanges sociaux. l’échange entre générations au quotidien, apporte une grande joie à ceux qui ont la chance de le vivre. un senior peut aider un étudiant à trouver des repères. un jeune adulte peut permettre à une personne aînée de demeurer active dans la société. deux générations qui ont la chance d’échanger leurs regards sur le monde en ressortent assurément enrichies.;2017;canada,
québec,
montréal;combo2generations 
organisme à but non lucratif;aucune;les jumelages réalisés à ce jour ont permis de démontrer que la cohabitation intergénérationnelle brise la solitude des aînés et des étudiants.
cela apporte réconfort et sécurité aux aînés.
les aînés font le constat qu'ils avaient cessé de communiquer avec autrui.
les étudiants étrangers bénéficient d'une forme de foyer.
les étudiants bénéficient de la sagesse des aînés.;le but de notre organisme est toujours vu comme une idée géniale. 
;la problématique est de se faire connaitre auprès des aînés et d'avoir de la crédibilité auprès d'eux. 
il y a aussi un problème de mobilité dans la région de montréal qui limite les options de cohabitions éloignées, car les collèges et les universités sont au centre-ville et souvent les aînés sont dans les quartiers un peu plus éloignés qui ne bénéficient pas nécessairement de transport en commun adéquat.;isabelle cazes;combo2generations;isabelle.cazes@umontreal.ca</v>
      </c>
      <c r="R10" s="26" t="str">
        <f>IFERROR(IF(AND(SEARCH('Recherche par mots clés'!$C$4,Q10)&gt;0,'Recherche par mots clés'!$C$4&lt;&gt;""),MAX($R$2:R9)+1,""),"")</f>
        <v/>
      </c>
    </row>
    <row r="11" spans="1:18" ht="409" customHeight="1" x14ac:dyDescent="0.2">
      <c r="A11" s="24" t="s">
        <v>64</v>
      </c>
      <c r="B11" s="3" t="s">
        <v>133</v>
      </c>
      <c r="C11" s="24" t="s">
        <v>134</v>
      </c>
      <c r="D11" s="24" t="s">
        <v>135</v>
      </c>
      <c r="E11" s="24" t="s">
        <v>136</v>
      </c>
      <c r="F11" s="24" t="s">
        <v>137</v>
      </c>
      <c r="G11" s="24">
        <v>2020</v>
      </c>
      <c r="H11" s="24" t="s">
        <v>138</v>
      </c>
      <c r="I11" s="24" t="s">
        <v>139</v>
      </c>
      <c r="J11" s="24" t="s">
        <v>140</v>
      </c>
      <c r="K11" s="24" t="s">
        <v>141</v>
      </c>
      <c r="L11" s="24" t="s">
        <v>75</v>
      </c>
      <c r="M11" s="24" t="s">
        <v>142</v>
      </c>
      <c r="N11" s="24" t="s">
        <v>143</v>
      </c>
      <c r="O11" s="24" t="s">
        <v>139</v>
      </c>
      <c r="P11" s="24" t="s">
        <v>144</v>
      </c>
      <c r="Q11" s="26" t="str">
        <f t="shared" si="0"/>
        <v>habitation
soutien à domicile;cohabitaction;cohabitaction est un projet intergénérationnel qui vise le maintien a domicile des aînés. c'est en jumelant des personnes aux mêmes intérêts que la cohabitation se forme. la personne plus jeune est hébergée à faibles coûts chez l'ainé en échange de services personnalisés offerts à l'accueillant. cela permet à l'ainé de demeurer plus longtemps dans son logement en bénéficiant d'une petite aide à domicile. par ce projet, nous voulons offrir une sécurité à l'aîné et un logement abordable à la personne aidante. ;toutes personnes intéressées par le projet. nous acceptons les inscriptions à partir de 16 ans.;le projet est né dans l'optique de donner une nouvelle option de logement aux aînés que les résidences privées, et de leur offrir une meilleure qualité de vie. de plus, la cohabitation permet aussi d'offrir un logement a faible coût à la personne plus jeune qui a besoin d'un logement (devenu rare depuis la crise du logement). ;une personne plus jeune habite avec l'aîné afin d'apporter une aide en cas de problème et une sécurité supplémentaire à l'ainé vivant dans sa maison.;2020;canada,
québec,
montérégie,
mrc pierre-de saurel;action logement pierre-de saurel;québec ami des aînés, table de concertation des aînés pierre-de saurel "agir pour mieux vieillir";aucun jumelage n'a encore été fait. le projet a été mis sur pied durant la pandémie de covid-19, ce qui rend la recherche de participants difficile. ;non spécifié;en distribuant les dépliants, je me suis aperçu que les gens comprenaient mal le projet et ne se sentaient pas concernés. il est important de préciser que la cohabitation intergénérationnelle n'est pas la même chose que les maisons intergénérationnelles qui accueillent deux générations de la même famille. plusieurs personnes me disaient avoir perdu leurs parents, ne pas avoir d'enfants, les enfants habitent trop loin... la cohabitation intergénérationnelle veut jumeler deux étrangers qui ont les même intérêts. ;anne-sophie bornard;action logement pierre-de saurel;cohabitaction@gmail.com</v>
      </c>
      <c r="R11" s="26" t="str">
        <f>IFERROR(IF(AND(SEARCH('Recherche par mots clés'!$C$4,Q11)&gt;0,'Recherche par mots clés'!$C$4&lt;&gt;""),MAX($R$2:R10)+1,""),"")</f>
        <v/>
      </c>
    </row>
    <row r="12" spans="1:18" ht="409" customHeight="1" x14ac:dyDescent="0.2">
      <c r="A12" s="24" t="s">
        <v>91</v>
      </c>
      <c r="B12" s="3" t="s">
        <v>145</v>
      </c>
      <c r="C12" s="24" t="s">
        <v>146</v>
      </c>
      <c r="D12" s="24" t="s">
        <v>147</v>
      </c>
      <c r="E12" s="24" t="s">
        <v>148</v>
      </c>
      <c r="F12" s="24" t="s">
        <v>149</v>
      </c>
      <c r="G12" s="24">
        <v>2019</v>
      </c>
      <c r="H12" s="24" t="s">
        <v>150</v>
      </c>
      <c r="I12" s="24" t="s">
        <v>151</v>
      </c>
      <c r="J12" s="24" t="s">
        <v>152</v>
      </c>
      <c r="K12" s="24" t="s">
        <v>153</v>
      </c>
      <c r="L12" s="24" t="s">
        <v>154</v>
      </c>
      <c r="M12" s="24" t="s">
        <v>155</v>
      </c>
      <c r="N12" s="24" t="s">
        <v>156</v>
      </c>
      <c r="O12" s="24" t="s">
        <v>157</v>
      </c>
      <c r="P12" s="24" t="s">
        <v>158</v>
      </c>
      <c r="Q12" s="26" t="str">
        <f t="shared" si="0"/>
        <v>habitation;pierrette &amp; paulette - la colocation solidaire;nous proposons une plateforme permettant de faciliter la mise en relation de personnes souhaitant vivre en colocation. les adultes et les aînés peuvent s'inscrire, créer leur profil et déposer leur annonce de logement, puis échanger avec d'autres usagers qui sont dans la même démarche de recherche et de partage de logement.;nous ciblons les adultes et les aînés autonomes vivant seuls et souhaitant soit partager leur logement, soit emménager dans un nouveau logement avec une ou plusieurs autres personnes.;nous nous sommes posés la question: comment aimerions-nous vivre si nous étions amenés à vivre seuls lorsque nous serons plus âgés? nous sommes issus d'une génération où nous avons vécu personnellement en colocation et nous en connaissons les avantages ainsi que les points plus délicats. constatant qu'un nombre grandissant d'aînés vivaient seuls et ressentaient de l'isolement, phénomène qui s'est accru avec la pandémie de covid-19, nous avons souhaité proposer un moyen simple permettant aux gens de trouver une solution à leur problème. ;la colocation permet à la fois de réduire le sentiment d'isolement, mais aussi de diminuer les coûts liés à la vie quotidienne et donc de réaliser des économies. enfin, c'est un moyen de rassurer les proches qui savent leurs parents ou grands-parents entourés en cas de problème. par ailleurs, compte tenu du coût élevé des places en résidences privées, c'est une solution alternative où chacun peut conserver son logement et/ou emménager dans un lieu de vie plus adapté. nous visons principalement l'objectif de nous faire connaître davantage à l'ensemble du québec afin de "démocratiser" et faire adopter la vie en colocation à une frange plus âgée de la population.;2019;canada,
québec;pierrette &amp; paulette inc.;nous opérons principalement individuellement, cependant nous avons été accompagnés au cours de notre développement par : impact 8 (programme collision - cohorte automne 2020) ; présâges ; un et un font mille.;nous voulons permettre aux personnes qui souhaitent continuer à habituer leur logement, ou simplement leur quartier ou ville de pouvoir le faire. parfois, la vie amène ces personnes à se retrouver seules dans un logement dont elles ne peuvent plus assumer les coûts, ou leurs proches déménagent dans une région où elles ne connaissent personne et se sentent hésitantes à se rapprocher, etc. il peut y avoir de nombreux scénarios, mais nous souhaitons offrir une solution économique, simple et viable à ces personnes.
les personnes qui s'inscrivent sur notre site proviennent de "background" très différents et nous ressentons un besoin urgent de trouver des solutions de mieux-vivre pour une population qui est parfois dans une grande nécessité.;les forces de cette initiative sont qu'étant une idée simple, il est très facile de l'expliquer et de la mettre en place. elle permet également de s'adresser à tous, indifféremment du lieu géographique, de la situation personnelle et financière.
un point à noter est que considérant que nous nous adressons à une population plus âgée, et plus méfiante à la fois d'internet, mais aussi de vivre avec des inconnus, nous mettons l'accent sur la sécurité et sur les précautions à prendre. nous proposons d'ailleurs un guide sur la colocation et les étapes à suivre pour que tout se déroule au mieux.
;enfin, pour le moment, une limite que nous avons analysée, après plus de deux ans d'existence, est le fait que notre cible n'est peut être pas encore prête à vivre en colocation, et n'est peut être pas encore assez habituée au partage de son logement. c'est la raison pour laquelle nous souhaitons vivement nous faire davantage connaître afin de rassurer sur ce concept.;morgane macé;pierrette &amp; paulette;info@pierrette-paulette.com</v>
      </c>
      <c r="R12" s="26" t="str">
        <f>IFERROR(IF(AND(SEARCH('Recherche par mots clés'!$C$4,Q12)&gt;0,'Recherche par mots clés'!$C$4&lt;&gt;""),MAX($R$2:R11)+1,""),"")</f>
        <v/>
      </c>
    </row>
    <row r="13" spans="1:18" ht="409" customHeight="1" x14ac:dyDescent="0.2">
      <c r="A13" s="24" t="s">
        <v>91</v>
      </c>
      <c r="B13" s="3" t="s">
        <v>159</v>
      </c>
      <c r="C13" s="24" t="s">
        <v>160</v>
      </c>
      <c r="D13" s="24" t="s">
        <v>161</v>
      </c>
      <c r="E13" s="24" t="s">
        <v>162</v>
      </c>
      <c r="F13" s="24" t="s">
        <v>163</v>
      </c>
      <c r="G13" s="24">
        <v>2000</v>
      </c>
      <c r="H13" s="24" t="s">
        <v>124</v>
      </c>
      <c r="I13" s="24" t="s">
        <v>164</v>
      </c>
      <c r="J13" s="24" t="s">
        <v>165</v>
      </c>
      <c r="K13" s="24" t="s">
        <v>166</v>
      </c>
      <c r="L13" s="24" t="s">
        <v>167</v>
      </c>
      <c r="M13" s="24" t="s">
        <v>168</v>
      </c>
      <c r="N13" s="24" t="s">
        <v>169</v>
      </c>
      <c r="O13" s="24" t="s">
        <v>164</v>
      </c>
      <c r="P13" s="24" t="s">
        <v>170</v>
      </c>
      <c r="Q13" s="26" t="str">
        <f t="shared" si="0"/>
        <v>habitation;les habitations partagées;permettre à un aîné ayant une chambre à louer de diminuer ses coûts du loyer, lui permettre de rester plus longtemps à domicile et de briser l'isolement.
permettre à un nouvel arrivant d'avoir une chambre à moindre coût, de se créer un réseau social et de mieux connaître la culture québécoise.;les nouveaux arrivants et les résidents aînés de montréal;crise du logement en 2000;favoriser l'intégration d'un nouvel arrivant en ayant un logement à un prix décent tout en permettant à un aîné de vivre plus longtemps chez lui en ayant de la compagnie et en lui offrant l'occasion de s'ouvrir à une nouvelle culture.;2000;canada,
québec,
montréal;la maisonnée;la ville de montréal, emploi et solidarité sociale du québec;les aînés restent plus longtemps chez eux, vivent moins d'isolement et réduisent les coûts liés à leur logement.
une meilleure intégration des nouveaux arrivants qui après plus de 6 mois de cohabitation ont appris sur les codes culturels de la société d'accueil. ;c'est un projet gagnant-gagnant pour les demandeurs et les accueillants (se sentir en sécurité, briser l'isolement, atténuation du choc migratoire des nouveaux arrivants, participation à l'effort d'intégration de ceux-ci, économie sur le loyer...)
;nous cherchons à faire des jumelages de qualité, nous ne pouvons donc pas garantir de délai pour un jumelage. de même, il se peut que nous ne trouvions pas de binôme qui se complète. dans le contexte de la covid, moins de personnes désirent recevoir quelqu'un chez eux et avec la fermeture des frontières il y a moins de demandeurs.;anne-virginie boise;la maisonnée;anne-virginie.boise@lamaisonnee.org</v>
      </c>
      <c r="R13" s="26" t="str">
        <f>IFERROR(IF(AND(SEARCH('Recherche par mots clés'!$C$4,Q13)&gt;0,'Recherche par mots clés'!$C$4&lt;&gt;""),MAX($R$2:R12)+1,""),"")</f>
        <v/>
      </c>
    </row>
    <row r="14" spans="1:18" ht="409" customHeight="1" x14ac:dyDescent="0.2">
      <c r="A14" s="24" t="s">
        <v>91</v>
      </c>
      <c r="B14" s="3" t="s">
        <v>171</v>
      </c>
      <c r="C14" s="24" t="s">
        <v>172</v>
      </c>
      <c r="D14" s="24" t="s">
        <v>173</v>
      </c>
      <c r="E14" s="24" t="s">
        <v>174</v>
      </c>
      <c r="F14" s="24" t="s">
        <v>175</v>
      </c>
      <c r="G14" s="24" t="s">
        <v>176</v>
      </c>
      <c r="H14" s="24" t="s">
        <v>177</v>
      </c>
      <c r="I14" s="24" t="s">
        <v>178</v>
      </c>
      <c r="J14" s="24" t="s">
        <v>179</v>
      </c>
      <c r="K14" s="24" t="s">
        <v>180</v>
      </c>
      <c r="L14" s="24" t="s">
        <v>181</v>
      </c>
      <c r="M14" s="7" t="s">
        <v>182</v>
      </c>
      <c r="N14" s="24" t="s">
        <v>183</v>
      </c>
      <c r="O14" s="24" t="s">
        <v>184</v>
      </c>
      <c r="P14" s="24" t="s">
        <v>185</v>
      </c>
      <c r="Q14" s="26" t="str">
        <f t="shared" si="0"/>
        <v>habitation;les habitations partagées de l'outaouais;le service de cohabitation/jumelage s'adresse aux personnes âgées et aux adultes qui désirent cohabiter afin d'améliorer leur qualité de vie, offert par notre organisme de manière très sécuritaire en favorisant le passeport de vaccination avec la pandémie ainsi que la vérification d’antécédents judiciaires. 
les jumelages sont effectués selon la compatibilité entre deux personnes, toutes générations confondues selon leurs intérêts. ;aînés, adultes de plus de 18 ans (au moins une des deux personnes qui désire cohabiter doit avoir plus de 55 ans);en 1987, l’organisatrice communautaire au clsc le moulin dans l’équipe du maintien à domicile avait à concevoir et organiser des ressources pour répondre aux besoins des personnes âgées en perte d’autonomie. c’est suite à une visite au home sharing d’ottawa, qu’est né en outaouais le concept de jumelage sous le même toit de deux personnes dont l’une a plus de 55 ans. quelques mois plus tard, un comité urbain d’implantation des habitations partagées de l’outaouais prenait forme et tentait de trouver les ressources financières pour développer l’organisme en même temps qu’il préparait sa requête en incorporation. vers la fin de 1987, le comité d’implantation commençait ses activités avec l’aide de bénévoles et d’une employée à temps partiel. ces personnes ont recruté des pourvoyeurs et chercheurs et ont mis au point les outils d’entrevues en s’inspirant de ce qui avait été développé à ottawa. la charte de l’organisme est octroyée le 5 janvier 1988. c’est en février 1988 que les premiers jumelages ont été réalisés. une demande de subvention a été déposée au secrétariat des aînés pour le projet d’un service d’accompagnement pour les personnes aînées à la recherche d’un nouveau chez soi ou d’un hébergement en résidence dans la région de l’outaouais. en 2006, le projet du service d’accompagnement a vu le jour grâce à ce financement. ;les objectifs visés sont : le maintien à domicile des aînés, de briser l’isolement, d'offrir un accompagnement, un soutien à l’ainé, de permettre l'échange de services entre les occupants, d'accorder un répit aux proches aidants, de garder la personne âgée autonome le plus longtemps possible dans son milieu de vie et, de partager les frais de loyer.;1987 (fondation de l'organisme);canada,
québec,
outaouais,
gatineau et outaouais rural;les habitations partagées de l'outaouais;les services de santé et services sociaux, société d'habitation du québec;il est constaté que grâce au service de jumelage la personne âgée reste autonome le plus longtemps possible dans son milieu de vie, elle se sent plus en sécurité et moins anxieuse.;le pourcentage de la clientèle aînée utilisant nos services demeure très élevé pour la tranche des revenus inférieurs à la moyenne qui forme principalement la clientèle visée par l'organisme et le projet. l'initiative est très bien accueillie au sein du réseau communautaire et éducatif.
;cela reste toujours un défi de convaincre les aînés à opter pour la la cohabitation, mais aussi, à faire preuve d'une grande ouverture d'esprit face à la cohabitation intergénérationnelle et interculturelle ainsi que de faire adhérer certains territoires de l'outaouais en dehors des secteurs hull, gatineau, aylmer, masson-angers/buckingham/cantley.;aude flora malouangou;les habitations partagées de l'outaouais;audefm.hpou@videotron.ca</v>
      </c>
      <c r="R14" s="26" t="str">
        <f>IFERROR(IF(AND(SEARCH('Recherche par mots clés'!$C$4,Q14)&gt;0,'Recherche par mots clés'!$C$4&lt;&gt;""),MAX($R$2:R13)+1,""),"")</f>
        <v/>
      </c>
    </row>
    <row r="15" spans="1:18" ht="409" customHeight="1" x14ac:dyDescent="0.2">
      <c r="A15" s="24" t="s">
        <v>91</v>
      </c>
      <c r="B15" s="3" t="s">
        <v>186</v>
      </c>
      <c r="C15" s="24" t="s">
        <v>187</v>
      </c>
      <c r="D15" s="24" t="s">
        <v>188</v>
      </c>
      <c r="E15" s="24" t="s">
        <v>189</v>
      </c>
      <c r="F15" s="24" t="s">
        <v>190</v>
      </c>
      <c r="G15" s="24">
        <v>2017</v>
      </c>
      <c r="H15" s="24" t="s">
        <v>191</v>
      </c>
      <c r="I15" s="24" t="s">
        <v>192</v>
      </c>
      <c r="J15" s="24" t="s">
        <v>193</v>
      </c>
      <c r="K15" s="24" t="s">
        <v>194</v>
      </c>
      <c r="L15" s="24" t="s">
        <v>195</v>
      </c>
      <c r="M15" s="7" t="s">
        <v>196</v>
      </c>
      <c r="N15" s="24" t="s">
        <v>197</v>
      </c>
      <c r="O15" s="24" t="s">
        <v>192</v>
      </c>
      <c r="P15" s="24" t="s">
        <v>198</v>
      </c>
      <c r="Q15" s="26" t="str">
        <f t="shared" si="0"/>
        <v>habitation;golden girls (and guys) canada ;golden homesharing connections possède et administre golden girls (and guys) canada, une base de données en ligne de personnes âgées seules qui souhaitent rester dans leur maison actuelle et d'autres personnes âgées seules à la recherche d'un endroit abordable et agréable où vivre. devenir membre permet à une personne de se créer un profil détaillé avec ses préférences de styles de vie sur le site web et de rechercher dans la base de données des correspondances possibles. elle peut ensuite contacter les personnes qui lui correspondent pour engager une conversation pouvant conduire à partager une maison. l’organisme propose également des ateliers sur la façon de créer un accord de partage de maison réussi et propose d'autres ressources sur le site pour aider dans le processus. des présentations aux groupes communautaires et aux organismes intéressés à en apprendre davantage sur le partage de la maison, à la fois en personne et virtuellement, sont aussi offertes.
golden homesharing connections owns and operates golden girls (and guys) canada, an online database of solo older adults who wish to remain living in their present home and other solo older adult who are in search of an affordable and companionable place to live. becoming a member entitles a person to list a detailed profile about themselves and their lifestyle preferences on the website and to search the database for possible matches, whom they can then contact to initiate a conversation that may lead to sharing a home. the organization also offers workshops on how to create a successful home-sharing arrangement and offers other resources on the site to assist in the process. we also offer presentations to community groups and agencies interested in learning about home-sharing, both in person and virtually.;le programme s'adresse aux personnes âgées seules qui sont actives et autonomes et qui maîtrisent l'utilisation d'internet.
the program is aimed at active, self-directed solo older adults who are proficient in using the internet.;la fondatrice dorothy mazeau est une agente immobilière spécialisée dans l'aide aux personnes âgées qui s’intéresse aux options qui leur sont proposées. les options existantes se limitent aux maisons de retraite coûteuses, aux petits condos et à une offre de logements locatifs très limitée. la plupart des personnes ainées préféreraient rester dans leur propre maison, mais elles sont confrontées à des difficultés reliées au coût et aux efforts requis pour entretenir la maison. madame mazeau s'est rendu compte que ce qu’elle vivait depuis vingt ans, partager sa maison avec des amis, pouvait être la solution. bien qu'il existe des agences qui offrent un service de jumelage avec des personnes plus jeunes qui peuvent fournir un soutien, ces services sont généralement à forte intensité de main-d'œuvre, coûteux à exploiter et limités dans leur capacité à créer des jumelages réussis et à long terme. de nombreuses personnes âgées sont tout à fait capables de créer le jumelage par eux-mêmes, s’ils se font donner les bons outils.
founder dorothy mazeau is a realtor specializing in helping older adults who are looking at their options for living life's third stage. existing options are limited to expensive retirement homes, tiny condos, and very limited rental accommodations. most would prefer to remain in their own home, but are challenged by the cost and effort required to maintain the home. she realized that she herself has been living the solution, as she has been sharing homes with friends for over twenty years. while there are agencies that provide the service of matching seniors with younger individuals who can provide support, these services are typically labour-intensive, expensive to operate, and limited in their capacity to create successful, long-term matches. many older adults are quite capable of facilitating their own matches, given the right tools.;nous visons à faire connaitre l'option de colocation et à promouvoir sa viabilité et son opportunité, non seulement en tant que mode de vie économique, mais aussi pour lutter contre la solitude et fournir un soutien mutuel ainsi qu’une sécurité. nous visons à créer une base de données solide de fournisseurs et de demandeurs de logements afin que les participants puissent avoir des options qui leur permettrons de trouver une correspondance compatible.
we aim to raise awareness of the home-sharing option and to promote its viability and desirability, not only as an economical way to live, but also to address loneliness and provide mutual support and safety. we aim to build a robust database of home-providers and home-seekers in order to provide adequate numbers to increase the likelihood of finding a compatible match.;2017;canada,
ontario,
toronto;golden homesharing connections;actuellement aucun, mais nous explorons des façons dont nos services peuvent être utilisés par les agences de logement comme outil pour aider leur clientèle ou comme source de référence.
currently none, but we are exploring ways that our services can be used by housing agencies as a tool to help their clientele or as a referral source.;à ce jour, plus d'une centaine de personnes se sont inscrites dans la base de données, avec un abonnement de six mois ou d'un an. comme les jumelages sont autogérés, aucune donnée sur les jumelages réussis n'a été recueillie. cinquante-trois personnes ont participé aux ateliers.
to date more than one hundred people have listed themselves in the database, with either a six-month or one year subscription.  as matches are self-directed, no data on successful matches has been collected. fifty-three people have attended workshops.;la principale force de l'initiative est qu'elle est axée sur le renforcement des capacités des individus afin qu’ils puissent s'aider eux-mêmes, plutôt que de dépendre des services sociaux. cela le rend très évolutif.
the main strength of the initiative is that it is focused on building awareness and capacity among individuals who can then help themselves, rather than depending on social services. this makes it eminently scalable.;le programme étant basé sur le web, les utilisateurs doivent être familiarisés avec l'utilisation d'internet. pour le moment, le service n'est disponible qu'en anglais.
because the program is web-based, users must be conversant with using the internet. at this time the service is only available in english.;dorothy mazeau;golden homesharing connections;hello@goldengirlscanada.ca</v>
      </c>
      <c r="R15" s="26" t="str">
        <f>IFERROR(IF(AND(SEARCH('Recherche par mots clés'!$C$4,Q15)&gt;0,'Recherche par mots clés'!$C$4&lt;&gt;""),MAX($R$2:R14)+1,""),"")</f>
        <v/>
      </c>
    </row>
    <row r="16" spans="1:18" ht="409" customHeight="1" x14ac:dyDescent="0.2">
      <c r="A16" s="24" t="s">
        <v>199</v>
      </c>
      <c r="B16" s="3" t="s">
        <v>200</v>
      </c>
      <c r="C16" s="24" t="s">
        <v>201</v>
      </c>
      <c r="D16" s="24" t="s">
        <v>202</v>
      </c>
      <c r="E16" s="24" t="s">
        <v>203</v>
      </c>
      <c r="F16" s="24" t="s">
        <v>204</v>
      </c>
      <c r="G16" s="24">
        <v>2010</v>
      </c>
      <c r="H16" s="24" t="s">
        <v>205</v>
      </c>
      <c r="I16" s="24" t="s">
        <v>200</v>
      </c>
      <c r="J16" s="24" t="s">
        <v>206</v>
      </c>
      <c r="K16" s="24" t="s">
        <v>207</v>
      </c>
      <c r="L16" s="24" t="s">
        <v>208</v>
      </c>
      <c r="M16" s="24" t="s">
        <v>75</v>
      </c>
      <c r="N16" s="24" t="s">
        <v>209</v>
      </c>
      <c r="O16" s="24" t="s">
        <v>200</v>
      </c>
      <c r="P16" s="24" t="s">
        <v>210</v>
      </c>
      <c r="Q16" s="26" t="str">
        <f t="shared" si="0"/>
        <v>participation sociale et loisirs;route des gerbes d'angelica;entreprise sans but lucratif - l'été (juin à octobre):  14 jardins thématiques à visiter- 
boutique ouverte à l'année avec nos produits provenant de notre cuisine de transformation.
activité pour pâques:  chasse aux énigmes de pâques - 3 weekends
hiver:  novembre et décembre:  féérie de noël - 350 000 lumières;familles, ainés, groupes, personnes à mobilité restreinte (le site est adapté pour les fauteuils roulants et les poussettes).;le projet a fait l'objet d'une longue réflexion et regroupe des amis de longue date qui désiraient avoir une retraite active et un lieu où les gens de tout âge pourraient  venir s'y ressourcer.;éduquer (classes vertes), créer un havre de paix et de beauté. démontrer qu'il est possible de continuer à être actif et d'apporter une contribution à la société.;2010;canada,
québec,
les laurentides,
mirabel;route des gerbes d'angelica;membre du c.a. de la table de concertation régionale des ainés des laurentides, membre du c.a. de tourisme laurentides et membre du comité des ainés de mirabel - présidence de la corporation de développement communautaire de mirabel -- membre fondateur et vice-présidence de tourisme mirabel.;le fait de nous être regroupés nous a permis de mettre en place un projet de grande envergure et avangardiste, ce qui n'aurait pas été possible avec seulement quelques personnes.   
la cohabitation nous a aidé financièrement pour la création et la continuité du projet.;• définir clairement les objectifs et les buts visés. 
• regrouper des gens qui ont les mêmes buts et objectifs. 
• apprendre à bien les connaître.  
• voir ce qui se fait ailleurs, ne pas avoir peur de consulter. 
• prendre le temps avant de mettre le projet en marche afin de s'assurer de sa viabilité et de sa durée.;non spécifié;francine renaud;route des gerbes d'angelica;francine.renaud@gerbesdangelica.com</v>
      </c>
      <c r="R16" s="26" t="str">
        <f>IFERROR(IF(AND(SEARCH('Recherche par mots clés'!$C$4,Q16)&gt;0,'Recherche par mots clés'!$C$4&lt;&gt;""),MAX($R$2:R15)+1,""),"")</f>
        <v/>
      </c>
    </row>
    <row r="17" spans="1:18" ht="409" customHeight="1" x14ac:dyDescent="0.2">
      <c r="A17" s="24" t="s">
        <v>211</v>
      </c>
      <c r="B17" s="3" t="s">
        <v>212</v>
      </c>
      <c r="C17" s="24" t="s">
        <v>213</v>
      </c>
      <c r="D17" s="24" t="s">
        <v>214</v>
      </c>
      <c r="E17" s="24" t="s">
        <v>215</v>
      </c>
      <c r="F17" s="24" t="s">
        <v>216</v>
      </c>
      <c r="G17" s="24">
        <v>2015</v>
      </c>
      <c r="H17" s="24" t="s">
        <v>217</v>
      </c>
      <c r="I17" s="24" t="s">
        <v>218</v>
      </c>
      <c r="J17" s="24" t="s">
        <v>219</v>
      </c>
      <c r="K17" s="24" t="s">
        <v>220</v>
      </c>
      <c r="L17" s="24" t="s">
        <v>221</v>
      </c>
      <c r="M17" s="24" t="s">
        <v>75</v>
      </c>
      <c r="N17" s="24" t="s">
        <v>222</v>
      </c>
      <c r="O17" s="24" t="s">
        <v>212</v>
      </c>
      <c r="P17" s="24" t="s">
        <v>223</v>
      </c>
      <c r="Q17" s="26" t="str">
        <f t="shared" si="0"/>
        <v>services de proximité;marché aux caissons;relance d'un dépanneur et bonification en alimentation par des bénévoles (en grande partie aînés) pour maintenir des services de proximité à sainte-louise;population aînée, à faible mobilité. et population en générale;fermeture du seul dépanneur de la municipalité;maintenir des services d'alimentation dans la communauté;2015;canada,
québec,
chaudière-appalaches,
mrc de l'islet,
sainte-louise;obnl le marché aux caissons;municipalité, bénévole;les aînés se sont impliqués bénévolement pour mettre le projet sur pied, mais aussi pour assurer le service bénévolement pendant les premières années;il faut une mobilisation de la commuanuté pour le maintien de leurs services de proximité et la capacité de mobiliser des aînés pour s'engager comme bénévole pour assurer les services pendant les premières années, le temps de consolider la structure;non spécifié;n.d.;marché aux caissons;auxcaissons@gmail.com</v>
      </c>
      <c r="R17" s="26" t="str">
        <f>IFERROR(IF(AND(SEARCH('Recherche par mots clés'!$C$4,Q17)&gt;0,'Recherche par mots clés'!$C$4&lt;&gt;""),MAX($R$2:R16)+1,""),"")</f>
        <v/>
      </c>
    </row>
    <row r="18" spans="1:18" ht="409" customHeight="1" x14ac:dyDescent="0.2">
      <c r="A18" s="24" t="s">
        <v>199</v>
      </c>
      <c r="B18" s="3" t="s">
        <v>224</v>
      </c>
      <c r="C18" s="24" t="s">
        <v>225</v>
      </c>
      <c r="D18" s="24" t="s">
        <v>226</v>
      </c>
      <c r="E18" s="24" t="s">
        <v>227</v>
      </c>
      <c r="F18" s="24" t="s">
        <v>228</v>
      </c>
      <c r="G18" s="24">
        <v>1988</v>
      </c>
      <c r="H18" s="24" t="s">
        <v>150</v>
      </c>
      <c r="I18" s="24" t="s">
        <v>229</v>
      </c>
      <c r="J18" s="24" t="s">
        <v>230</v>
      </c>
      <c r="K18" s="24" t="s">
        <v>231</v>
      </c>
      <c r="L18" s="36" t="s">
        <v>232</v>
      </c>
      <c r="M18" s="7" t="s">
        <v>233</v>
      </c>
      <c r="N18" s="24" t="s">
        <v>234</v>
      </c>
      <c r="O18" s="24" t="s">
        <v>235</v>
      </c>
      <c r="P18" s="24" t="s">
        <v>236</v>
      </c>
      <c r="Q18" s="26" t="str">
        <f t="shared" si="0"/>
        <v>participation sociale et loisirs;animation du programme viactive;viactive est un programme d’activité physique qui s’adresse aux personnes de 50 ans et plus. créé en 1988 par kino-québec, ce programme permet à des animatrices et animateurs spécialement formés de faire bouger les personnes de 50 ans et plus. de nombreux outils d’animation présentant des routines d’exercices sont offerts gratuitement ou à un coût très modique aux regroupements d’aînés. ces outils permettent aux différents organismes et personnes œuvrant dans les milieux de vie des aînés de prendre en charge l’animation de séances d’exercices adaptées et sécuritaires. des services de soutien sont offerts aux animateurs vieactive par des conseillers vieactive de la dspu et sont gratuits. dans la majorité des cas, l'animateur vieactive est un aîné bénévole membre d’un regroupement local, mais nous retrouvons également des personnes rémunérées dans certains milieux.;les 50 ans et plus;les différents groupes de 50 ans et plus ont demandé au msss de bénéficier d'un programme d'activité physique où leurs membres pourraient faire l’animation en toute sécurité.;intégrer et maintenir une pratique d’activités physiques sur une base régulière. profiter du plaisir de bouger en groupe. augmenter ses capacités physiques générales (endurance musculaire et cardiovasculaire, flexibilité et contrôle du poids). briser l’isolement. améliorer sa santé physique et prévenir les maladies chroniques (maladies cardiovasculaires, haute tension artérielle, diabète, hypercholestérolémie). améliorer sa santé psychologique (gestion du stress, maintien des capacités cognitives).;1988;canada,
québec;la direction de la santé publique du cisss ;les clubs de 50 ans et plus, le carrefour 50 ans et plus du québec , la fadoq, l'unité régionale du loisirs et du sport du bas-saint -laurent, les centres d'actions bénévoles, les municipalités et autres partenaires;des gens heureux qui viennent bouger et socialiser une fois par semaine, même que quelques groupes se rencontrent deux fois par semaine.;les routines du  programme viactive, produites par le msss, sont adaptées afin de donner le goût de bouger aux 50 ans et plus en toute sécurité, de socialiser et de trouver du plaisir à  participer. nous avons des conseillers viactive (kinésiologues) dans notre santé publique qui nous permet de bien former et encadrer nos animatrices et animateurs. nous recevons du financement de l'urls afin d'outiller nos groupes. les animations sont gratuites ou à faible coût.
;recrutement des bénévoles, trouver des locaux gratuits et accessibles;andrée lambert;direction de la santé publique du bas-saint-laurent;andree.lambert.cisssbsl@ssss.gouv.qc.ca</v>
      </c>
      <c r="R18" s="26" t="str">
        <f>IFERROR(IF(AND(SEARCH('Recherche par mots clés'!$C$4,Q18)&gt;0,'Recherche par mots clés'!$C$4&lt;&gt;""),MAX($R$2:R17)+1,""),"")</f>
        <v/>
      </c>
    </row>
    <row r="19" spans="1:18" ht="409" customHeight="1" x14ac:dyDescent="0.2">
      <c r="A19" s="24" t="s">
        <v>199</v>
      </c>
      <c r="B19" s="3" t="s">
        <v>237</v>
      </c>
      <c r="C19" s="24" t="s">
        <v>238</v>
      </c>
      <c r="D19" s="24" t="s">
        <v>239</v>
      </c>
      <c r="E19" s="24" t="s">
        <v>240</v>
      </c>
      <c r="F19" s="24" t="s">
        <v>241</v>
      </c>
      <c r="G19" s="24">
        <v>2021</v>
      </c>
      <c r="H19" s="24" t="s">
        <v>242</v>
      </c>
      <c r="I19" s="24" t="s">
        <v>243</v>
      </c>
      <c r="J19" s="24" t="s">
        <v>244</v>
      </c>
      <c r="K19" s="24" t="s">
        <v>245</v>
      </c>
      <c r="L19" s="24" t="s">
        <v>246</v>
      </c>
      <c r="M19" s="7" t="s">
        <v>247</v>
      </c>
      <c r="N19" s="24" t="s">
        <v>248</v>
      </c>
      <c r="O19" s="24" t="s">
        <v>249</v>
      </c>
      <c r="P19" s="24" t="s">
        <v>250</v>
      </c>
      <c r="Q19" s="26" t="str">
        <f t="shared" si="0"/>
        <v>participation sociale et loisirs;ébénisterie communautaire de rimouski;une approche issue du milieu des aînés et qui a pris naissance au comité des aînés de la ville ainsi qu'une consultation publique organisée par des aînés et une mobilisation des associations et regroupements ayant pour mission la clientèle aînée. mise en place d'un comité provisoire piloté par des aînés et creation d'un obnl géré par des bénévoles aînés.;tout homme et femme du territoire de rimouski et des environs particulierement les 50 ans et plus ;ce service est une nécessité pour briser l'isolement, pour socialiser et pour faire profiter la communauté des compétences des aînés. il y a un manque flagrant de la part de nos administrateurs (âgisme) quant à l'amélioratin des conditions de vie des aînés dans un contexte oû les aînés de 65 ans et plus représentent plus de 25 % de sa population. il n'y a aucun projet structurant dans l'offre de services. plusieurs réalisations pour le milieu communautaire incluant la réalisation de petits travaux pour des personnes dans le besoin et des moments de repit pour les proches aidants.
 ;la plus grande participation possible des aînés considerant les installations et la capacité de l'atelier. on vise 120 personnes pour la premiere année et jusqu'à plus de 200 personnes  les années suivantes. plusieurs réalisations pour le milieu communautaire.;2021;canada,
québec,
bas-saint-laurent,
mrc rimouski-neigette,
rimouski;ebénisterie communautaire de rimouski;fondation heritage 2000, 26 associations et regroupements d'aînés (plus de 6000 membres ), fondation saputo - fondation telus - fondation luc maurice - cisssbsl - services canada- caisse desjardins - ministre des aînés et plusieurs autres généreux donateurs. une collaboration hautement appréciée de notre député harold lebel et son équipe;en raison de la pandémie, nous allons ouvrir avec les premiers groupes en septembre 2021. 
nous avons déjà une liste de plus de 160 personnes qui desirent devenir membre. nous serons présents avec un kiosque dans le cadre des terrasses urbaines cogéco les 13,14 et 15 août.;capacité de rassembler et de mobiliser les aînés, de créer une organisation regroupant des compétences en administration et des experts de l'ébénisterie, un heureux mélange nécessaire à son succès
;nécessite d'avoir une réelle ouverture des administrateurs de leur municipalité et de travailler en communion pour sa realisation;normand pelletier;ebénisterie communutaire de rimouski;normand.pelletier@globetrotter.net</v>
      </c>
      <c r="R19" s="26" t="str">
        <f>IFERROR(IF(AND(SEARCH('Recherche par mots clés'!$C$4,Q19)&gt;0,'Recherche par mots clés'!$C$4&lt;&gt;""),MAX($R$2:R18)+1,""),"")</f>
        <v/>
      </c>
    </row>
    <row r="20" spans="1:18" ht="409" customHeight="1" x14ac:dyDescent="0.2">
      <c r="A20" s="24" t="s">
        <v>251</v>
      </c>
      <c r="B20" s="24" t="s">
        <v>252</v>
      </c>
      <c r="C20" s="24" t="s">
        <v>253</v>
      </c>
      <c r="D20" s="24" t="s">
        <v>254</v>
      </c>
      <c r="E20" s="24" t="s">
        <v>255</v>
      </c>
      <c r="F20" s="24" t="s">
        <v>256</v>
      </c>
      <c r="G20" s="24">
        <v>2020</v>
      </c>
      <c r="H20" s="24" t="s">
        <v>150</v>
      </c>
      <c r="I20" s="24" t="s">
        <v>257</v>
      </c>
      <c r="J20" s="24" t="s">
        <v>258</v>
      </c>
      <c r="K20" s="24" t="s">
        <v>259</v>
      </c>
      <c r="L20" s="24" t="s">
        <v>260</v>
      </c>
      <c r="M20" s="7" t="s">
        <v>261</v>
      </c>
      <c r="N20" s="24" t="s">
        <v>262</v>
      </c>
      <c r="O20" s="24" t="s">
        <v>257</v>
      </c>
      <c r="P20" s="24" t="s">
        <v>263</v>
      </c>
      <c r="Q20" s="26" t="str">
        <f t="shared" si="0"/>
        <v>participation sociale et loisirs
connaissance des services
proche aidance;seniors' wellness centre program;le programme networking and partnership initiative (npi) a aidé des organismes communautaires anglophones de la province de québec à améliorer la santé et le bien-être des aînés anglophones de leur région. une partie de ce soutien a inclus le pilotage de centres de bien-être pour les aînés (cse) dirigés par 12 organismes communautaires et offerts dans 44 sites, en particulier dans les régions isolées et rurales.
afin de soutenir les opérations annuelles soutenues de cfc, de favoriser l'accès des aînés aux ressources communautaires dans les régions de la province et de faciliter le passage aux programmes de cfc virtuels, le secrétariat aux relations avec les québécois d'expression anglaise (srqea) a accordé au chssn une subvention de 2,7 m$ pour la mise en œuvre d'un nouveau programme ces sur une période de trois ans (de 2020‐21 à 2022‐23). l'objectif global du programme cfc, qui est géré par le chssn, est de soutenir la capacité des organismes communautaires anglophones du québec (comme heritage lower saint lawrence dans la région du bas saint-laurent) à exploiter des centres de mieux-être pour les aînés anglophones.;les aînés anglophones de 55 ans et plus sont invités à participer aux centres de bien-être pour personnes âgées à travers la province. il n'y a pas de critères de participation spécifiques liés au niveau de fonctionnement et d'autonomie, comme dans les programmes de jour traditionnels.;la communauté anglophone du québec compte un peu plus d'un million d'habitants. environ 27,1 % de la population anglophone totale est âgée de 55 ans et plus (profil des aînés du québec, 2018). en raison de facteurs tels que les barrières linguistiques pour accéder aux services, le manque de soutien pour les aidants et le statut socio-économique inférieur, de nombreux aînés anglophones sont vulnérables et isolés.;le programme cfc vise à maintenir et à améliorer la santé et le bien-être des aînés anglophones, à améliorer l'accès et la connaissance des services de santé et services sociaux, et à réduire l'isolement social grâce à des programmes ciblés et éclairés d'éducation et de promotion de la santé.;2020;canada,
québec;community health and social service network;le chssn collabore avec 30 organismes anglophones offrant plus de 70 sites de cfc à travers la province. ces sites se voient offrir un soutien financier pour maintenir et améliorer leurs services, ainsi que des opportunités de réseautage, de formation et de développement.;une évaluation préliminaire en 2020 des cse soutenus par le rcss a montré que la plupart de ces programmes dirigés par la communauté ont créé des partenariats avec des fournisseurs de services sociaux et de santé et ont réussi à briser l'isolement social et à offrir des activités de promotion de la santé aux aînés anglophones.;• basé sur la communauté en collaboration avec les professionnels de la santé et des services sociaux - donc rentable.
• ne requiert pas les mêmes critères/profils de participation qu'un centre de jour pour personnes âgées.
• mettre l'accent sur la promotion de la santé et le maintien de modes de vie sains et actifs.
• conçu en fonction des besoins linguistiques et culturels uniques des aînés anglophones isolés.
;les directeurs généraux de cfc ont signalé avoir rencontré deux défis principaux : (1) maintenir les opérations annuelles et (2) établir des liens avec les personnes âgées socialement ou géographiquement isolées par le biais d'activités de sensibilisation. avec l'avènement de la pandémie de covid‐19, un autre défi commun a été la nécessité de passer à une programmation principalement virtuelle.;érica botner;community health and social service network;ebotner@chssn.org</v>
      </c>
      <c r="R20" s="26" t="str">
        <f>IFERROR(IF(AND(SEARCH('Recherche par mots clés'!$C$4,Q20)&gt;0,'Recherche par mots clés'!$C$4&lt;&gt;""),MAX($R$2:R19)+1,""),"")</f>
        <v/>
      </c>
    </row>
    <row r="21" spans="1:18" ht="409" customHeight="1" x14ac:dyDescent="0.2">
      <c r="A21" s="24" t="s">
        <v>199</v>
      </c>
      <c r="B21" s="24" t="s">
        <v>264</v>
      </c>
      <c r="C21" s="24" t="s">
        <v>1358</v>
      </c>
      <c r="D21" s="24" t="s">
        <v>265</v>
      </c>
      <c r="E21" s="24" t="s">
        <v>266</v>
      </c>
      <c r="F21" s="24" t="s">
        <v>267</v>
      </c>
      <c r="G21" s="24" t="s">
        <v>268</v>
      </c>
      <c r="H21" s="24" t="s">
        <v>269</v>
      </c>
      <c r="I21" s="24" t="s">
        <v>270</v>
      </c>
      <c r="J21" s="24" t="s">
        <v>271</v>
      </c>
      <c r="K21" s="24" t="s">
        <v>272</v>
      </c>
      <c r="L21" s="24" t="s">
        <v>75</v>
      </c>
      <c r="M21" s="7" t="s">
        <v>273</v>
      </c>
      <c r="N21" s="24" t="s">
        <v>274</v>
      </c>
      <c r="O21" s="24" t="s">
        <v>275</v>
      </c>
      <c r="P21" s="24" t="s">
        <v>276</v>
      </c>
      <c r="Q21" s="26" t="str">
        <f t="shared" si="0"/>
        <v>participation sociale et loisirs;projet bon appétit;préparer des recettes avec des personnes âgées. fait par 3 bénévoles âgés avec l'aide du participant s'il désire apprendre pour ensuite déguster ensemble et participer à des jeux de société en après-midi.;hommes veufs ou un conjoints alzheimer.
personnes isolées en perte d'autonomie.;observation d'un homme âgé assis à l'ombre sur un banc du presbytère et qui mange très souvent du mc.do (2fois/ jour) et qui urine dans un pot. ce n'est pas un itinérant car il a un domicile fixe. il me raconte qu' ici, il peut interagir avec les passants: "ça passe le temps".;le projet à 2 objectifs : briser l'isolement social et nourrir les personnes aînées (alimentation).;2019-2020;canada,
québec,
montérégie,
mrc les maskoutains,
sainte-hélène-de-bagot;fadoq saint-hélène;gouv. fédéral par une subvention pour l'achat de chaudron,vaisselle, appareils électroménagers. municipalité pour le prêt du presbytère. la fadoq (3 ou 4 bénévoles âgées)  pour la préparation des recettes et  l'animation de l'après midi.;je pense que lorsque les personnes âgées peuvent se rencontrer et verbaliser leur vécu ensemble dans un lieu très significatif pour eux, c'est, selon moi, ''bien  vieillir chez soi''.;non spécifié;victime de notre succès le presbytère n'est pas capable de respecter la distanciation obligatoire par manque d'espace nous avons dû fermer temporairement.;gisèle laliberté ; fadoq sainte-hélène-de-bagot;1glali@sogetel.net</v>
      </c>
      <c r="R21" s="26" t="str">
        <f>IFERROR(IF(AND(SEARCH('Recherche par mots clés'!$C$4,Q21)&gt;0,'Recherche par mots clés'!$C$4&lt;&gt;""),MAX($R$2:R20)+1,""),"")</f>
        <v/>
      </c>
    </row>
    <row r="22" spans="1:18" ht="409" customHeight="1" x14ac:dyDescent="0.2">
      <c r="A22" s="24" t="s">
        <v>277</v>
      </c>
      <c r="B22" s="3" t="s">
        <v>278</v>
      </c>
      <c r="C22" s="24" t="s">
        <v>279</v>
      </c>
      <c r="D22" s="24" t="s">
        <v>280</v>
      </c>
      <c r="E22" s="24" t="s">
        <v>281</v>
      </c>
      <c r="F22" s="24" t="s">
        <v>282</v>
      </c>
      <c r="G22" s="24">
        <v>2011</v>
      </c>
      <c r="H22" s="24" t="s">
        <v>283</v>
      </c>
      <c r="I22" s="24" t="s">
        <v>284</v>
      </c>
      <c r="J22" s="24" t="s">
        <v>285</v>
      </c>
      <c r="K22" s="24" t="s">
        <v>286</v>
      </c>
      <c r="L22" s="24" t="s">
        <v>287</v>
      </c>
      <c r="M22" s="24" t="s">
        <v>288</v>
      </c>
      <c r="N22" s="24" t="s">
        <v>289</v>
      </c>
      <c r="O22" s="24" t="s">
        <v>284</v>
      </c>
      <c r="P22" s="24" t="s">
        <v>290</v>
      </c>
      <c r="Q22" s="26" t="str">
        <f t="shared" si="0"/>
        <v>soutien à domicile
services de proximité
participation sociale et loisirs
proche aidance
connaissance des services;repas congelés - pour la sécurité alimentaire;depuis 2017, ce projet est géré par une entente multipartenaires où plus de six partenaires y travaillent. le volet gestion financière est assumé par vision gaspé percé now qui est l'organisme porteur. au quotidien, le projet est géré par le centre d'action bénévole le hauban avec la participation de l'accueil blanche-goulet et multi-services. les plats congelés sont livrés aux trois semaines directement chez les bénéficiaires par des bénévoles formés.
le centre d'action bénévole prépare les menus, appelle les bénéficiaires pour qu'ils puissent faire leurs choix et gère l’inventaire et la livraison des plats. les plats sont confectionnés par multi-services  (dans les cuisines de l'office municipal de l'habitation de gaspé) et l'accueil blanche-goulet. les bénéficiaires peuvent également se présenter au centre d'action bénévole pour faire l'achat de plats.;personnes âgées de 65 ans et plus et personnes en situation de vulnérabilité référées par un intervenant.;vision gaspé-percé now (vgpn) est un organisme communautaire de la mrc de la côte-de-gaspé qui dessert la population anglophone du territoire. au fil des années, l'organisme a pu constaté qu’il y avait une clientèle anglophone aînée et isolée, dont plusieurs vivaient une situation de précarité alimentaire. en parallèle, le « committee for anglophone social action » (casa), un organisme régionale œuvrant dans la gaspésie auprès des anglophones, avait aussi constaté, en discutant avec le cisss de la gaspésie, que plusieurs aînés anglophones avaient de la difficulté à bien s’alimenter. lorsque casa et vgpn ont pris connaissance d’un programme qui fournit des repas congelés à une clientèle aînée anglophone à québec, implanté par jeffery hale community partners, l’idée de reproduire le projet en gaspésie a pris racine.;l'objectif général de ce projet est d'améliorer l’accès physique et économique aux mesures de sécurité et d’autonomie alimentaire pour les personnes vulnérables sur le territoire. l'objectif spécifique est d'offrir des repas congelés à prix solidaire à des personnes en situation de vulnérabilité sur les territoires de la mrc de la côte-de-gaspé et la mrc du rocher-percé.;2011;canada,
québec,
gaspésie-iles-de-la-madeleine,
mrc de la côte-de-gaspé et mrc du rocher-percé;vision gaspé percé now;le centre d'action bénévole le hauban, multi-services - corporation d'aide à domicile, accueil blanche-goulet, office municipal d'habitation de gaspé, mrc de la côte-de-gaspé;la vente de repas congelés à prix solidaire permet aux personnes aînés, qui en ont besoin, de bénéficier d'une alimentation saine et variée. les repas congelés sont livrés aux 3 semaines chez les gens qui en font la demande. les bénéficiaires peuvent également se déplacer au centre d'action bénévole pour se procurer des plats. l'année dernière plus de 5 000 repas congelés ont été vendus pour plus d'une soixantaine de bénéficiaires. de plus, les repas congelés sont livrés aux bénéficiaires par des bénévoles qui sont formés pour faire de l'intervention social au besoin.; • la mise en place du projet est bien planifiée.
 • les tâches sont partagées, selon les compétences de chacun.
•  le choix du matériel se raffine avec l’expérience. les partenaires sont proactifs et trouvent rapidement des solutions aux difficultés vécues.
 • les bénévoles reçoivent une formation pour la livraison des repas congelés.; nous desservons un grand territoire, donc la rentabilité dépend non seulement du coût des plats, mais aussi des déplacements pour la livraison. nous devons donc maximiser les déplacements et encourager les gens à venir chercher les plats eux-mêmes.
 les ressources financières demeurent un défi.
 la pérennisation n’est pas assurée, mais tous les partenaires sont optimistes.
 pour la gestion des finances, il peut parfois être difficile de tenir les comptes à jour, car les factures n’arrivent pas toujours en même temps que le financement. par contre, cette étape s’améliore de façon progressive.;jessica synnott;vision gaspé percé now;j.synnott@vgpn.ca</v>
      </c>
      <c r="R22" s="26" t="str">
        <f>IFERROR(IF(AND(SEARCH('Recherche par mots clés'!$C$4,Q22)&gt;0,'Recherche par mots clés'!$C$4&lt;&gt;""),MAX($R$2:R21)+1,""),"")</f>
        <v/>
      </c>
    </row>
    <row r="23" spans="1:18" ht="409" customHeight="1" x14ac:dyDescent="0.2">
      <c r="A23" s="24" t="s">
        <v>291</v>
      </c>
      <c r="B23" s="3" t="s">
        <v>292</v>
      </c>
      <c r="C23" s="24" t="s">
        <v>293</v>
      </c>
      <c r="D23" s="24" t="s">
        <v>294</v>
      </c>
      <c r="E23" s="24" t="s">
        <v>295</v>
      </c>
      <c r="F23" s="24" t="s">
        <v>296</v>
      </c>
      <c r="G23" s="24">
        <v>2020</v>
      </c>
      <c r="H23" s="24" t="s">
        <v>297</v>
      </c>
      <c r="I23" s="24" t="s">
        <v>298</v>
      </c>
      <c r="J23" s="24" t="s">
        <v>299</v>
      </c>
      <c r="K23" s="24" t="s">
        <v>300</v>
      </c>
      <c r="L23" s="24" t="s">
        <v>301</v>
      </c>
      <c r="M23" s="7" t="s">
        <v>302</v>
      </c>
      <c r="N23" s="24" t="s">
        <v>303</v>
      </c>
      <c r="O23" s="24" t="s">
        <v>298</v>
      </c>
      <c r="P23" s="24" t="s">
        <v>304</v>
      </c>
      <c r="Q23" s="26" t="str">
        <f t="shared" si="0"/>
        <v>soutien à domicile
participation sociale et loisirs;les solutions gourmandes;les solutions gourmandes est un projet en sécurité alimentaire porté par la corporation de développement communautaire (cdc) du granit en collaboration avec un comité multisectoriel et soutenu par plusieurs partenaires. il vise trois grands objectifs : réduire le gaspillage alimentaire, favoriser la sécurité alimentaire des gens en situation de vulnérabilité et offrir un lieu de formation et d’intégration socioprofessionnelle. ;le service s'adresse à toute personne en situation de vulnérabilité qui nous est référée par des intervenants ou des organismes communautaires.;gaspillage alimentaire: notre projet contribue à recycler des aliments propres à la consommation humaine et à conscientiser la population à la notion de gaspillage. sont concernés les commerçants détaillants (supermarchés, épicerie de proximité, dépanneurs) et les producteurs qui peuvent avoir des surplus de production. notre projet, en leur permettant de donner leurs produits en vue d'en faire la transformation en plats cuisinés, contribue à faire de ces entreprises des partenaires dans le développement de bonnes pratiques, en matière de développement durable. 
population vulnérable: le système de popote roulante (repas congelés et repas chauds) fonctionne déjà à sa pleine capacité et est restreint à une clientèle cible qui doit répondre à certains critères d’admissibilité. le partenariat avec les organismes communautaires de même que le contact étroit que l'on crée avec les intervenants permettent de rejoindre une plus grande partie de la clientèle en situation de vulnérabilité.  
manque de plateau de milieu de stage pour les jeunes en apprentissage: l'offre de milieu de stage était limitée pour les jeunes de l'école aux adultes et de l'école secondaire qui doivent compléter des stages dans le cadre de leur parcours scolaire. nous leur offrons un milieu de formation.;contribuer à réduire le gaspillage alimentaire. augmenter l'accès à une alimentation saine et à prix modique pour les gens en situation de vulnérabilité. offrir un lieu de formation et d'intégration professionnelle et sociale.;2020;canada,
québec,
estrie,
mrc le granit,
lac-mégantic;corporation de développement communautaire (cdc) du granit;le centre d'action bénévole du granit, l'équipe de proximité du ciussse de l'estrie chus, le centre des femmes, la constellation du granit, intro travail et carrefour jeunesse emploi du granit, l'ensoleillé ressource en santé mentale, le centre de formation aux adultes, la polyvalente montignac.
de plus, plusieurs bénévoles participent au projet de même que des étudiants stagiaires.;la majeure partie de notre clientèle est composée de personnes aînées très âgées vivant encore à la maison. c'est une clientèle qui commande le maximum de repas chaque semaine.  j'en conclue donc que notre service permet d'alléger leur quotidien et leur permet peut-être de pouvoir rester à la maison plus longtemps.
le projet a également un impact au niveau social pour les aînés.  nous offrons la possibilité de venir faire du bénévolat dans notre organisation et les bénévoles sont pour la plupart des aînés.  cela leur permet de socialiser, de contribuer à un projet stimulant et de mettre à contribution leur savoir en montrant aux plus jeunes (les stagiaires) certaines méthodes de travail.;c'est une initiative qui a un grand impact sur la collectivité, autant au niveau de la sécurité alimentaire qu'au niveau social. c'est une initiative qui bonifie les services existants et qui permet de rejoindre un plus grand nombre de personnes en situation de vulnérabilité.  le nombre de bénéficiaires qui augmente sans cesse depuis le début du projet témoigne de la pertinence de ce projet dans notre milieu.;il est certain que le financement pour une initiative de ce genre est l'enjeu principal. le fait également de mettre en place un système de récupération de nourriture avec les supermarchés est aussi un enjeu à considérer. il a fallu un certain temps pour mettre en place une cueillette de denrées, mais une fois instaurée, il est intéressant de constater que nous recevons beaucoup de dons.;véronique mercier;corporation de développement communautaire (cdc) du granit;agtdev@cdcdugranit.com</v>
      </c>
      <c r="R23" s="26" t="str">
        <f>IFERROR(IF(AND(SEARCH('Recherche par mots clés'!$C$4,Q23)&gt;0,'Recherche par mots clés'!$C$4&lt;&gt;""),MAX($R$2:R22)+1,""),"")</f>
        <v/>
      </c>
    </row>
    <row r="24" spans="1:18" ht="409" customHeight="1" x14ac:dyDescent="0.2">
      <c r="A24" s="24" t="s">
        <v>305</v>
      </c>
      <c r="B24" s="24" t="s">
        <v>306</v>
      </c>
      <c r="C24" s="24" t="s">
        <v>307</v>
      </c>
      <c r="D24" s="24" t="s">
        <v>308</v>
      </c>
      <c r="E24" s="24" t="s">
        <v>309</v>
      </c>
      <c r="F24" s="24" t="s">
        <v>310</v>
      </c>
      <c r="G24" s="24">
        <v>2014</v>
      </c>
      <c r="H24" s="24" t="s">
        <v>311</v>
      </c>
      <c r="I24" s="24" t="s">
        <v>312</v>
      </c>
      <c r="J24" s="24" t="s">
        <v>313</v>
      </c>
      <c r="K24" s="24" t="s">
        <v>314</v>
      </c>
      <c r="L24" s="24" t="s">
        <v>315</v>
      </c>
      <c r="M24" s="7" t="s">
        <v>316</v>
      </c>
      <c r="N24" s="24" t="s">
        <v>317</v>
      </c>
      <c r="O24" s="24" t="s">
        <v>318</v>
      </c>
      <c r="P24" s="24" t="s">
        <v>319</v>
      </c>
      <c r="Q24" s="26" t="str">
        <f t="shared" si="0"/>
        <v>soutien à domicile
services de proximité
transport et mobilité active
participation sociale et loisirs
proche aidance
connaissance des services;meals on wheels - a collaboration with the centre d'action benevole;la popote roulante offre des repas abordables, nutritifs, bien équilibrés et savoureux aux personnes âgées et aux personnes confinées à la maison comme moyen de soutenir et de maintenir l'autonomie.
meals on wheels delivers affordable, nutritious, well balanced and flavorful meals to seniors and homebound individuals as a means of suppoprting and maintaining autonomy.;les participants ciblés sont des personnes ainées anglophones vulnérables.
targeted participants are vulnerable english-speaking seniors.;avoir une population vieillissante dans une région éloignée est un défi en soi. le fait d'être une communauté linguistique minoritaire ajoute une autre couche de défis en termes d'accès aux services. la majorité des anglophones vivent dans les communautés de grosse-île et de l'île d'entrée, qui sont aussi plus isolées géographiquement de l'île principale où la majorité des services sont disponibles.
having an aging population in a remote region is a challenge in itself. being a linguistic minority community adds another layer of challenges in terms of access to services. the majority of english-speakers live in the communities of grosse ile and entry island, which are also more geographically isolated from the main island where the majority of services are available.
;nos objectifs visés sont : 1) briser l'isolement des aînés &amp; favoriser l'implication sociale, 2) augmenter l'accès aux services de santé et services sociaux en anglais, 3) maintenir la santé, le bien-être et l'autonomie des aînés et 4) assurer l'accès aux services de proximité.
our targeted objectives are: 10 break isolation among seniors &amp; encourage social involvement, 2) increase access to health &amp; social services in english, 3) maintain health, well-being and autonomy among seniors et 4) ensure access to services within proximity.;2014;canada,
québec,
gaspésie-iles-de-la-madeleine,
grosse-île;cisss des iles;cisss des iles, cami, centre d'action benevole, community health &amp; social services network (chssn);diminue l'insécurité alimentaire chez les personnes âgées, améliore la santé et le bien-être, favorise l'autonomie.
decreases food insecurity among seniors, improves health and well being, promotes autonomy.;force : repas maison équilibrés et nutritifs pour les personnes âgées, beaucoup d'intérêt de la part de la communauté, 3000 repas ont été servis en 2020-2021.
strengths: well-balanced, nutritious home cooked meals for seniors, lots of interest from the community, served 3000 meals in 2020-2021.
;limites : difficulté à recevoir un financement régulier et incapacité de fournir le service toute l'année. pour le moment, nous opérons uniquement de septembre à avril. il y a une interruption de service de mai à août.
limitations: regular funding and capacity to provide the service year round. at the moment, we operate only from september to april. there is an interruption in service from may-august.;helena burke;council for anglophone magdalen islanders (cami);helena@micami.ca</v>
      </c>
      <c r="R24" s="26" t="str">
        <f>IFERROR(IF(AND(SEARCH('Recherche par mots clés'!$C$4,Q24)&gt;0,'Recherche par mots clés'!$C$4&lt;&gt;""),MAX($R$2:R23)+1,""),"")</f>
        <v/>
      </c>
    </row>
    <row r="25" spans="1:18" ht="409" customHeight="1" x14ac:dyDescent="0.2">
      <c r="A25" s="24" t="s">
        <v>35</v>
      </c>
      <c r="B25" s="24" t="s">
        <v>320</v>
      </c>
      <c r="C25" s="24" t="s">
        <v>321</v>
      </c>
      <c r="D25" s="24" t="s">
        <v>322</v>
      </c>
      <c r="E25" s="24" t="s">
        <v>323</v>
      </c>
      <c r="F25" s="24" t="s">
        <v>324</v>
      </c>
      <c r="G25" s="24" t="s">
        <v>325</v>
      </c>
      <c r="H25" s="24" t="s">
        <v>124</v>
      </c>
      <c r="I25" s="24" t="s">
        <v>326</v>
      </c>
      <c r="J25" s="24" t="s">
        <v>327</v>
      </c>
      <c r="K25" s="28" t="s">
        <v>328</v>
      </c>
      <c r="L25" s="24" t="s">
        <v>329</v>
      </c>
      <c r="M25" s="24" t="s">
        <v>330</v>
      </c>
      <c r="N25" s="24" t="s">
        <v>331</v>
      </c>
      <c r="O25" s="24" t="s">
        <v>332</v>
      </c>
      <c r="P25" s="24" t="s">
        <v>333</v>
      </c>
      <c r="Q25" s="26" t="str">
        <f t="shared" si="0"/>
        <v>soutien à domicile
habitation;habitations intelligentes pour le maintien à domicile des personnes âgées;à partir de l’âge de 75 ans, plus de 70% des personnes âgées présentent des incapacités limitant la réalisation de leurs activités quotidiennes. malgré ces incapacités, les aînés désirent rester dans le milieu de leur choix, généralement leur domicile, le plus longtemps possible.
dans le cadre de ce projet, qui inclut une étroite collaboration entre des milieux académiques, des obnl et des membres de l’industrie, nous visons à développer et intégrer des technologies de type environnements intelligents pour favoriser le maintien à domicile des personnes âgées vivant seules, en habitation collective.
ce projet présente un grand potentiel pour maintenir l’autonomie et la qualité de vie des personnes âgées, soutenir les proches aidants et retarder le changement de milieu de vie.;résidence pour personnes âgées (avec ou sans perte d'autonomie);la conjoncture actuelle du vieillissement de la population et du développement fulgurant des technologies permet d’envisager de nouveaux usages à ces technologies pour développer de nouvelles formules d’habitation connectée, abordable et favorisant le bien-vieillir chez soi. toutefois, à ce jour, les initiatives mondiales, canadiennes et québécoises, demeurent timides et l’impact réel de ces technologies sur le bien-vieillir est peu documenté. de plus, de nombreuses technologies sont développées en marge de la personne âgée et de son écosystème et ne répondent pas aux besoins spécifiques de cette clientèle. conséquemment, elles sont abandonnées ou ne donnent pas les résultats escomptés. en lien avec sa mission de contribuer au bien vieillir au québec par des solutions innovantes, la fondation berthiaume-du tremblay souhaite explorer le potentiel de ces technologies, afin de maintenir à domicile de façon sécuritaire les personnes qui habitent ses résidences (résidences le 1615 et le 1625). propriétés de la fondation, ces résidences accueillent des personnes âgées autonomes et semi-autonomes. ;l'objectif général de notre consortium est donc de développer des technologies innovantes centrées sur les habitats intelligents, afin de favoriser le maintien à domicile des personnes âgées. à terme, nous visons le développement d’une technologie fiable, robuste, commercialisable et facilement déployable dans des habitations collectives, en accord avec les besoins des milieux preneurs.;2019-2021;canada,
québec,
montréal;université de sherbrooke - laboratoire domus et université de montréal ;université de montréal, université de sherbrooke, université du québec à chicoutimi, hec montréal, fondation berthiaume-du-tremblay, résidence berthiaume-du-tremblay, vidéotron
fondation luc maurice;m. gagnon-roy, n. bier, m. couture, s. giroux, h. pigot, s. zarshenas, c. bottari. (2021) facilitators and obstacles to the use of a cognitive orthosis for meal preparation within the homes of adults with a moderate to severe traumatic brain injury: informal caregivers and health-care professionals’ perspectives. assistive technology 0:0, pages 1-8 
yaddaden a, couture m, gagnon-roy m, et al. using a cognitive orthosis to support older adults during meal preparation: clinicians’ perspective on cook technology. journal of rehabilitation and assistive technologies engineering. january 2020. doi:10.1177/2055668320909074;•  technologie simple à utiliser
•  s'installe sur la plupart des cuisinières communes
•  sécurise le bâtiment;cook est encore un prototype;maxime lussier;université de montréal;lussier.maxime@gmail.com</v>
      </c>
      <c r="R25" s="26" t="str">
        <f>IFERROR(IF(AND(SEARCH('Recherche par mots clés'!$C$4,Q25)&gt;0,'Recherche par mots clés'!$C$4&lt;&gt;""),MAX($R$2:R24)+1,""),"")</f>
        <v/>
      </c>
    </row>
    <row r="26" spans="1:18" ht="409" customHeight="1" x14ac:dyDescent="0.2">
      <c r="A26" s="24" t="s">
        <v>35</v>
      </c>
      <c r="B26" s="24" t="s">
        <v>334</v>
      </c>
      <c r="C26" s="24" t="s">
        <v>335</v>
      </c>
      <c r="D26" s="24" t="s">
        <v>336</v>
      </c>
      <c r="E26" s="24" t="s">
        <v>337</v>
      </c>
      <c r="F26" s="24" t="s">
        <v>338</v>
      </c>
      <c r="G26" s="24" t="s">
        <v>325</v>
      </c>
      <c r="H26" s="24" t="s">
        <v>339</v>
      </c>
      <c r="I26" s="24" t="s">
        <v>340</v>
      </c>
      <c r="J26" s="24" t="s">
        <v>341</v>
      </c>
      <c r="K26" s="44" t="s">
        <v>1396</v>
      </c>
      <c r="L26" s="24" t="s">
        <v>342</v>
      </c>
      <c r="M26" s="7" t="s">
        <v>343</v>
      </c>
      <c r="N26" s="24" t="s">
        <v>331</v>
      </c>
      <c r="O26" s="24" t="s">
        <v>332</v>
      </c>
      <c r="P26" s="24" t="s">
        <v>333</v>
      </c>
      <c r="Q26" s="26" t="str">
        <f t="shared" si="0"/>
        <v>soutien à domicile
habitation;co-conception et déploiement de solutions technologiques dans le cadre d’un laboratoire vivant : maintien à domicile des personnes âgées vulnérables;le projet sapa technologie développe, déploie et teste des technologies dans le but de favoriser le maintien à domicile de la clientèle à risque de négligence de soi en réalisant le suivi de leurs activités, via l’utilisation de différents types de capteurs non intrusifs répartis au domicile de l’usager.;clientèle âgée vivant seule et recevant des services de maintien à domicile au sein d'un clsc;les personnes qui se négligent constituent une des populations âgées qui nécessite un grand soutien de la part des services de santé. elles mettent à risque leur santé et leur sécurité par une incapacité à prendre soin d'elles. au québec, le centre intégré universitaire de santé et de services sociaux (ciusss) du centre-sud-de-l’île-de-montréal souhaite apporter un soutien particulier à cette clientèle qui est souvent institutionnalisée précocement.;en collaboration avec notre équipe de chercheurs, le ciusss souhaite développer une mode de services innovants, basé sur les environnements intelligents et les objets connectés, pour maintenir ces personnes à domicile. de façon plus spécifique, le projet poursuit les objectifs suivants : 1) développer un assistant technologique regroupant un ensemble de services, par exemple le suivi des routines de vie quotidienne permettant aux intervenants de planifier les services requis en soins à domicile, mais également la gestion de la médication, la préparation des repas et la sécurité au domicile; 2) évaluer son efficacité sur le plan clinique et économique et documenter tout le processus entourant son implantation sur le territoire du ciusss. ces objectifs seront atteints grâce à une recherche action en design, intégrant une approche transdisciplinaire - se nourrissant à la fois d’un volet technologie et d’un volet clinico-économique. la technologie développée sera déployée chez 30 personnes âgées pendant plusieurs mois. tous les acteurs du projet (gestionnaires, professionnels, personnes âgées, proches-aidants) participeront à l’ensemble des étapes de la recherche. cette étude novatrice permettra de développer et de tester, en milieu réel, des technologies de pointe qui permettront le soutien à domicile d’une clientèle vulnérable.;2019-2021;canada,
québec,
montérégie et montréal,
montréal et rive-sud;université de montréal et université de sherbrooke - laboratoire domus;université de sherbrooke, ciusss du centre-sud-de-l’île-de-montréal, cisss de la montérégie centre, ciusss de l'ouest de montréal, université du québec à chicoutimi, hec montréal;voir lussier m, aboujaoudé a, couture m, moreau m, laliberté c, giroux s, pigot h, gaboury s, bouchard k, belchior p, bottari c, paré g, consel c, bier n. 2020. using ambient assisted living to monitor older adults with alzheimer disease: single-case study to validate the monitoring report
jmir med inform;8(11):e20215;•  permet aux intervenants de confirmer/infirmer leurs hypothèses 
•  permet de mieux évaluer les risques liés au maintien à domicile 
•  permet de mieux choisir les services nécessaires à mettre en place
•  fonctionnel, même chez les individus en perte cogntive importante
•  utilisable peu importe la langue de l'usager;• présence d’animaux de compagnie (interférences aux capteurs de mouvement) 
• si elle vit avec une personne dans la maison selon un horaire régulier 
• faible ouverture de l’usager ou de sa famille à la technologie 
• trouble de la santé mentale menant à de la paranoïa;maxime lussier;université de montréal;lussier.maxime@gmail.com</v>
      </c>
      <c r="R26" s="26" t="str">
        <f>IFERROR(IF(AND(SEARCH('Recherche par mots clés'!$C$4,Q26)&gt;0,'Recherche par mots clés'!$C$4&lt;&gt;""),MAX($R$2:R25)+1,""),"")</f>
        <v/>
      </c>
    </row>
    <row r="27" spans="1:18" ht="409" customHeight="1" x14ac:dyDescent="0.2">
      <c r="A27" s="24" t="s">
        <v>344</v>
      </c>
      <c r="B27" s="3" t="s">
        <v>345</v>
      </c>
      <c r="C27" s="24" t="s">
        <v>346</v>
      </c>
      <c r="D27" s="24" t="s">
        <v>347</v>
      </c>
      <c r="E27" s="24" t="s">
        <v>348</v>
      </c>
      <c r="F27" s="24" t="s">
        <v>349</v>
      </c>
      <c r="G27" s="24" t="s">
        <v>350</v>
      </c>
      <c r="H27" s="24" t="s">
        <v>351</v>
      </c>
      <c r="I27" s="24" t="s">
        <v>352</v>
      </c>
      <c r="J27" s="24" t="s">
        <v>353</v>
      </c>
      <c r="K27" s="24" t="s">
        <v>354</v>
      </c>
      <c r="L27" s="24" t="s">
        <v>355</v>
      </c>
      <c r="M27" s="7" t="s">
        <v>356</v>
      </c>
      <c r="N27" s="24" t="s">
        <v>357</v>
      </c>
      <c r="O27" s="24" t="s">
        <v>358</v>
      </c>
      <c r="P27" s="24" t="s">
        <v>359</v>
      </c>
      <c r="Q27" s="26" t="str">
        <f t="shared" si="0"/>
        <v>participation sociale et loisirs
connaissance des services;culture aux aînés;dans un contexte de vieillissement de la population, culture aux aînés est un projet innovant qui concerne tous les secteurs de la communauté. le projet vise la participation sociale des aînés par des activités artistiques et sociales afin d’améliorer leur bien-être.;les aînés des mrc des sources et du val-saint-françois, notamment les plus isolés, vivant en ruralité et de langue d'expression anglaise. nous avons une cible de 3800 aînés qui recevront des services.;les recherches démontrent que l’isolement social est un phénomène qui a des conséquences néfastes sur le bien-être des aînés, tant sur la santé physique que mentale. afin de briser l’isolement social des personnes aînées de notre territoire, culture aux aînés adopte l’approche d’impact collectif, un modèle d’action novateur qui mise sur la collaboration. cette approche réunit un ensemble d’organismes et d’intervenants autour d’un même enjeu, pour atteindre un changement durable.;1) mettre en place une initiative d’impact collectif mobilisant les organismes collaborateurs des secteurs concernés autour d’actions préventives pour les aînés isolés et vulnérables. 2) rejoindre les aînés isolés des deux mrc rurales et ceux de la communauté d’expression anglaise pour leur faire vivre une expérience de médiation culturelle positive et permettre une socialisation : a- dans leur milieu de vie (résidences pour aînés, hlm, chsld); b- dans leur communauté; c- avec d’autres groupes de la société (occasions de rencontres et d’inclusion des aînés, par exemple, jeunes en cpe, écoles, membres d’organismes communautaires, immigrants, etc.). 3) lever les barrières à l’accès à la culture et aux services aux aînés au moyen d’un prétexte stimulant : la médiation culturelle. 4) documenter les effets de la pratique culturelle sur l’amélioration de la qualité de vie des aînés, sur leur participation sociale et sur la réduction de facteurs de risque à l’isolement social. 5) élaborer un plan de durabilité pour les projets pilotes permettant de réduire ou d’éliminer ces obstacles.;2019-2024;canada,
québec,
estrie,
mrc du val-saint-françois et mrc des sources;le p'tit bonheur de saint-camille;participation citoyenne et comité d'aînés au centre du projet. organisme porteur: le p’tit bonheur de saint-camille. bailleurs  de  fonds: pnha - canada,  qada  - québec. depuis le début:  direction de la santé publique,  iuplsss du ciuss de l’estrie, le vent dans les arts, oedc, mitacs. communautaire : tca du vsf, tca des sources, cab - richmond,valcourt et vds, cdc, areq  de l’estrie, la mdf famillaction, rem, aide à domicile - vsf et les sources, stc des sources, le rivage du vsf, centre des femmes, le point d’ancrage, omh du vsf, club les bons amis de danville, société d’alzheimer de l’estrie. culturel: ravir, cce. anglophone: townshippers’ association, community learning centres. média:  étincelle-actualités, the record, canal info +, cjan 99.3, journal de rue de l’estrie. résidence: wales homes, louis d’or, résidence brunswick, résidence wotton, domaine des générations, manoir du bel âge. recherche : uqo, bishop’s university, udes, mrc : des sources et val-saint-françois. mobilisation en continu.;la participation sociale est un déterminant de santé majeur. de plus, l'organisation mondiale de la santé (oms) indique dans son rapport sur les arts et la santé (2019) que chaque dollar investi en intervention artistique et culturelle rapporterait un retour sur investissement de 2 à 7 dollars. c'est peu dire! à ce jour, nos activités culturelles ont déjà rejoint 3 132 aînés du territoire. selon les témoignages de certains participants aînés, celles-ci leur font du bien. d'autant plus que l'isolement est exacerbé par la pandémie. l'équipe de recherche a commencé des entrevues sur le terrain, pour mieux comprendre les effets de la médiation culturelle et de l'impact collectif sur le bien-être des aînés.;les expertises complémentaires des partenaires intersectoriels, la confiance et la collaboration. parmi nos principaux atouts, nous retrouvons également l'approche d'impact collectif et l'intervention en santé préventive. plus précisément, la médiation culturelle et la participation sociale représentent un duo à la fois novateur inspirant pour améliorer l'inclusion sociale des aînés et, par extension, leur qualité de vie. ce qui est plus que jamais fondamental, compte tenu des risques liés à l'isolement social sur la santé.
en définitive, l'approche d'impact collectif a l'avantage notable de contribuer à des changements structurants et systémiques pour réduire l'isolement social des aînés.;la principale limite concerne la durée des financements actuels (subventions fédérales et provinciales) qui varient de 2 et 5 ans. cependant, dans le but d'assurer la durabilité du projet après le financement, nous travaillons déjà sur l'élaboration d'un plan de durabilité.;marie dion;p'tit bonheur de saint-camille;info@cultureauxaines.ca</v>
      </c>
      <c r="R27" s="26" t="str">
        <f>IFERROR(IF(AND(SEARCH('Recherche par mots clés'!$C$4,Q27)&gt;0,'Recherche par mots clés'!$C$4&lt;&gt;""),MAX($R$2:R26)+1,""),"")</f>
        <v/>
      </c>
    </row>
    <row r="28" spans="1:18" ht="409" customHeight="1" x14ac:dyDescent="0.2">
      <c r="A28" s="24" t="s">
        <v>360</v>
      </c>
      <c r="B28" s="3" t="s">
        <v>361</v>
      </c>
      <c r="C28" s="24" t="s">
        <v>362</v>
      </c>
      <c r="D28" s="24" t="s">
        <v>363</v>
      </c>
      <c r="E28" s="24" t="s">
        <v>364</v>
      </c>
      <c r="F28" s="24" t="s">
        <v>365</v>
      </c>
      <c r="G28" s="24">
        <v>2012</v>
      </c>
      <c r="H28" s="24" t="s">
        <v>366</v>
      </c>
      <c r="I28" s="24" t="s">
        <v>367</v>
      </c>
      <c r="J28" s="24" t="s">
        <v>368</v>
      </c>
      <c r="K28" s="24" t="s">
        <v>369</v>
      </c>
      <c r="L28" s="24" t="s">
        <v>75</v>
      </c>
      <c r="M28" s="7" t="s">
        <v>370</v>
      </c>
      <c r="N28" s="24" t="s">
        <v>371</v>
      </c>
      <c r="O28" s="24" t="s">
        <v>372</v>
      </c>
      <c r="P28" s="24" t="s">
        <v>373</v>
      </c>
      <c r="Q28" s="26" t="str">
        <f t="shared" si="0"/>
        <v>soutien à domicile;semelles intelligentes;la semelle intelligente permet de mesurer le risque de chute en position debout et lors de la marche. certaines situations plus à risque impliquent une séquence d'activités (se lever d'une chaise et marcher) dont il est requis de suivre l'évolution de la performance dans le temps afin qu'un clinicien puisse prendre une décision. elle permet de considérer certains paramètres environnementaux comme les conditions météorologiques et les types de sols pour évaluer les risques à l'extérieur. des tests cliniques en téléconsultation ont été évalués.;personnes en perte de mobilité (personnes avec une perte de l'acuité visuelle, personnes atteintes de la maladie de parkinson, personnes atteintes d’alzheimer, personnes avec un historique de chute);les chutes constituent un facteur important dans la perte d’autonomie des aînés. au-delà des blessures physiques qu’elles peuvent entraîner (fracture de l’extrémité supérieure du fémur), dans nombre de cas, les chutes impactent négativement la participation sociale et la participation aux activités de la vie quotidienne en plus de créer un effet psychologique se manifestant par la peur de tomber à nouveau. à ce sujet, aucun produit commercial n’est actuellement disponible afin d’évaluer, en temps-réel, le risque de chute et sa progression permettant au personnel médical de prévenir une situation à risque.;à long terme, le projet vise l'amélioration de la qualité de vie des personnes en perte d'autonomie tout en augmentant la rétention de ces personnes dans leur milieu de vie. les bénéfices de ce projet auront un impact direct sur l'économie liée à la santé et la réduction de l'engorgement des hôpitaux.;2012;canada,
québec,
saguenay-lac-saint-jean,
saguenay (chicoutimi);université du québec à chicoutimi, laboratoire d'automatique et de robotique interactive (lar.i).;les collaborations sont actuellement finalisées. il n'y a pas de participation citoyenne, nous n'avons pas le budget requis pour compléter cela.;une récente étude a été complétée avec des personnes atteintes de la maladie de parkinson (pamp) dont les résultats ont été comparés à un groupe de contrôle (les accompagnateurs en bonne santé) et un groupe de référence (des jeunes en bonne santé). cette dernière phase a permis de réaliser une technologie qui permet des évaluations dans les résidences pour les aînés.;non spécifié;le budget est incomplet.
les résidences pour aînées ont des problématiques de gestion des technologies de l'information pouvant intégrer la semelle intelligente.;martin otis;uqac;martin_otis@uqac.ca</v>
      </c>
      <c r="R28" s="26" t="str">
        <f>IFERROR(IF(AND(SEARCH('Recherche par mots clés'!$C$4,Q28)&gt;0,'Recherche par mots clés'!$C$4&lt;&gt;""),MAX($R$2:R27)+1,""),"")</f>
        <v/>
      </c>
    </row>
    <row r="29" spans="1:18" ht="409" customHeight="1" x14ac:dyDescent="0.2">
      <c r="A29" s="24" t="s">
        <v>360</v>
      </c>
      <c r="B29" s="24" t="s">
        <v>374</v>
      </c>
      <c r="C29" s="24" t="s">
        <v>375</v>
      </c>
      <c r="D29" s="24" t="s">
        <v>376</v>
      </c>
      <c r="E29" s="24" t="s">
        <v>377</v>
      </c>
      <c r="F29" s="24" t="s">
        <v>378</v>
      </c>
      <c r="G29" s="24">
        <v>2020</v>
      </c>
      <c r="H29" s="24" t="s">
        <v>379</v>
      </c>
      <c r="I29" s="24" t="s">
        <v>380</v>
      </c>
      <c r="J29" s="24" t="s">
        <v>75</v>
      </c>
      <c r="K29" s="24" t="s">
        <v>381</v>
      </c>
      <c r="L29" s="24" t="s">
        <v>382</v>
      </c>
      <c r="M29" s="7" t="s">
        <v>383</v>
      </c>
      <c r="N29" s="24" t="s">
        <v>384</v>
      </c>
      <c r="O29" s="24" t="s">
        <v>380</v>
      </c>
      <c r="P29" s="24" t="s">
        <v>385</v>
      </c>
      <c r="Q29" s="26" t="str">
        <f t="shared" si="0"/>
        <v>soutien à domicile;atelier virtuel en centre de jour;éviter le déconditionnement et l'isolement des personnes âgées qui demeurent à domicile dans un contexte de pandémie.;personnes âgées qui demeurent à domicile, en perte d'autonomie;dans le contexte covid, l'ensemble des activités en centre de jour ont été suspendues en mars 2020 occasionant un bris de service pour nos 215 aînés. une augmentation de la détresse psychologique notamment de l'anxiété, de l'isolement et du déconditionnement ont été constatés lors de nos appels de bienvillances. l'équipe du cdj s'est adaptée et a mis sur pieds une offre de services virtuels tels qu'un atelier de stimulation cognitive et des groupes d'exercices.;socialisation et participation sociale : maintenir les habiletés sociales en contribuant à briser l'isolement. maintien des acquis : viser le ralentissement du déclin des capacités physique et cognitives.;2020;canada,
québec,
les laurentides,
mrc les laurentides,
sainte-agathe-des-monts 
mont-tremblant et labelle;cisss des laurentides;non spécifié;la participation assidue aux ateliers virtuels a fait en sorte que :
• le maintien des habiletés sociales a contribué à briser l'isolement.
• la participation régulière aux ateliers de stimulation cognitive et à la classe d'exercices a contribuer à maintenir ou à améliorer les acquis de nos personnes âgées.;• belle mobilisation de l'ensemble de l'équipe du cdj
• belle participation de nos aînés au projet
• belle implication des familles et des proches aidants, dans le projet d"implantation du virtuel
• prise en charge plus rapide des aînés en attente de services lorsqu'ils possèdent un plateau technique informatique;malheureusement l'ensemble de nos aînés n'ont pas le plateau technique informatique. malgré plusieurs tentatives, la compréhension de l'application du virtuel n'est pas toujours facile auprès de nos aînés.;josée larocque;cisss des laurentides;josee.larocque.sommets@ssss.gouv.qc.ca</v>
      </c>
      <c r="R29" s="26" t="str">
        <f>IFERROR(IF(AND(SEARCH('Recherche par mots clés'!$C$4,Q29)&gt;0,'Recherche par mots clés'!$C$4&lt;&gt;""),MAX($R$2:R28)+1,""),"")</f>
        <v/>
      </c>
    </row>
    <row r="30" spans="1:18" ht="409" customHeight="1" x14ac:dyDescent="0.2">
      <c r="A30" s="24" t="s">
        <v>360</v>
      </c>
      <c r="B30" s="24" t="s">
        <v>386</v>
      </c>
      <c r="C30" s="24" t="s">
        <v>387</v>
      </c>
      <c r="D30" s="24" t="s">
        <v>388</v>
      </c>
      <c r="E30" s="24" t="s">
        <v>389</v>
      </c>
      <c r="F30" s="24" t="s">
        <v>390</v>
      </c>
      <c r="G30" s="24">
        <v>2021</v>
      </c>
      <c r="H30" s="24" t="s">
        <v>391</v>
      </c>
      <c r="I30" s="24" t="s">
        <v>380</v>
      </c>
      <c r="J30" s="24" t="s">
        <v>392</v>
      </c>
      <c r="K30" s="24" t="s">
        <v>393</v>
      </c>
      <c r="L30" s="24" t="s">
        <v>394</v>
      </c>
      <c r="M30" s="24" t="s">
        <v>395</v>
      </c>
      <c r="N30" s="24" t="s">
        <v>396</v>
      </c>
      <c r="O30" s="24" t="s">
        <v>380</v>
      </c>
      <c r="P30" s="24" t="s">
        <v>397</v>
      </c>
      <c r="Q30" s="26" t="str">
        <f t="shared" si="0"/>
        <v>soutien à domicile;maintien des capacités physiques et cognitives;au printemps 2021, nous avons déployé un partenariat avec un partenaire privé afin de faire des activités physiques auprès de la clientèle aînée hébergée en rpa ayant été impactée par des éclosions de covid-19. les impacts positifs ayant été importants pour la clientèle, nous avons déployé une approche pour la clientèle à domicile présentant un déconditionnement suite à un épisode d'hospitalisation. des assistants en réadaptatio embauchés par le cisss, ont donc le mandat d'intervenir, à domicile, auprès des usagers afin de les stimuler à se mettre en action afin de récupérer les capacités perdues sur le plan physique ou cognitif. des activités de prévention sur l'importance de s'hydrater et de bien s'alimenter, de se créer une routine quotidienne sont faites avec ces aînés. les proches aidants sont également invités à s'impliquer.  des outils visuels ont également été créés afin de permettre à la personne de s'orienter dans le temps et de planifier ses activités.;clientèle de soutien à domicile ayant vécu une période récente d'hospitalisation ou ayant vécu les impacts négatifs des confinements successifs depuis 1 an et présentant une détérioration de leurs capacités physiques ou cognitives. l'usager doit être stable au niveau médical (pas de condition aiguë).  le lieu d'habitation peut être à domicile, en rpa ou en ri.;le constat des impacts nombreux de la pandémie auprès de la clientèle en perte d'autonomie a été le point de départ. lors des éclosions dans les milieux de vie, les intervenants sad, les gestionnaires ainsi que les responsables des milieux faisaient également état de l'impact négatif sur les résidents: plusieurs ayant dû être relocalisés suite à la détérioration de leur état. une détresse psychologique était également observée tant chez les soignants que chez les usagers confinés. il était donc nécessaire de rejoindre ces usagers le plus possible afin de stopper ou de renverser les effets du déclin observé.;maintenir les capacités physiques et cognitives habituelles de la personne : optimiser l’autonomie de la personne, maintenir les saines habitudes de vie de la personne âgée, faire participer le proche aidant dans la mesure de ses capacités à intégrer des activités de stimulation auprès de son aidé, sensibiliser les organismes communautaires à l'importance de la prévention du déconditionnement et impliquer les différents milieux de vie dans la mise en place d'activités de prévention du déconditionnement et viser la pérennisation de ces initiatives.;2021;canada,
québec,
les laurentides;cisss des laurentides;rpa, ri, tables aînées, entreprises d'économie sociale des laurentides;les premières actions entreprises en mars 2021 nous ont permis de constater l'amélioration de la condition globale des usagers lorsqu'un programme d'activités physiques est mis en place et poursuivi dans le temps. des usagers qui refusaient de sortir de leur chambre avant le programme le font maintenant. d'autres regagnent de la mobilité au niveau de certains membres leur permettant d'être plus autonome dans leurs avq. ;la multitude d'outils disponibles en ligne pour stimuler les usagers.  aucune formation particulière requise, car même certains programmes d'exercices physiques peuvent se faire couché ou assis.;les ressources humaines font souvent partie des limites, soit par le manque de ressources humaines soit par la méconnaissance des actions possibles ou parce que la priorité n'est pas accordée à ce projet (notion de surcharge de tâches).
également, certains milieux de vie ont bénéficié de l'approche mais ne se sont pas mobilisés pour pérenniser le projet dans leur milieu (n'ont pas mis en place une façon d'inclure les activités dans une routine quotidienne), ce qui fait que certains usagers, sans encadrement adéquat, on perdu rapidement les gains faits.  ;julie morin;cisss des laurentides;julie.morin.cissslau@ssss.gouv.qc.ca</v>
      </c>
      <c r="R30" s="26" t="str">
        <f>IFERROR(IF(AND(SEARCH('Recherche par mots clés'!$C$4,Q30)&gt;0,'Recherche par mots clés'!$C$4&lt;&gt;""),MAX($R$2:R29)+1,""),"")</f>
        <v/>
      </c>
    </row>
    <row r="31" spans="1:18" ht="409" customHeight="1" x14ac:dyDescent="0.2">
      <c r="A31" s="24" t="s">
        <v>79</v>
      </c>
      <c r="B31" s="3" t="s">
        <v>398</v>
      </c>
      <c r="C31" s="24" t="s">
        <v>399</v>
      </c>
      <c r="D31" s="24" t="s">
        <v>400</v>
      </c>
      <c r="E31" s="24" t="s">
        <v>401</v>
      </c>
      <c r="F31" s="24" t="s">
        <v>402</v>
      </c>
      <c r="G31" s="24">
        <v>2021</v>
      </c>
      <c r="H31" s="24" t="s">
        <v>403</v>
      </c>
      <c r="I31" s="24" t="s">
        <v>404</v>
      </c>
      <c r="J31" s="24" t="s">
        <v>405</v>
      </c>
      <c r="K31" s="24" t="s">
        <v>75</v>
      </c>
      <c r="L31" s="24" t="s">
        <v>75</v>
      </c>
      <c r="M31" s="7" t="s">
        <v>406</v>
      </c>
      <c r="N31" s="24" t="s">
        <v>407</v>
      </c>
      <c r="O31" s="24" t="s">
        <v>404</v>
      </c>
      <c r="P31" s="24" t="s">
        <v>408</v>
      </c>
      <c r="Q31" s="26" t="str">
        <f t="shared" si="0"/>
        <v>habitation
soutien à domicile
services de proximité
transport et mobilité active
participation sociale et loisirs
proche aidance
connaissance des services;vieillir chez soi ou déménager ;programme de 10 ateliers pour aînés et leurs proches qui souhaitent réfléchir à leur avenir et conserver leur autonomie le plus longtemps possible.;les aînés en général et leurs proches ;même sans maladie ou incapacité importante, l’autonomie décline avec l'âge. de plus, si un accident survenait, vous pourriez vous retrouver dans l’obligation de prendre des décisions déchirantes dans l'urgence. ce programme vous amène à réfléchir et à vous préparer à ces éventualités.;inspiré par des aînés, le programme vous permettra de découvrir : 1) les informations pour dresser un portrait clair de votre situation personnelle pour faire des choix éclairés selon votre budget, vos besoins et vos désirs. 2) les services et les ressources présentes dans votre communauté, le coût de ceux-ci ainsi que les programmes d’aide disponibles pour vieillir en sécurité et préserver votre autonomie 3) vos droits, vos ressources et vos recours pour vivre dans la dignité.;2021;canada,
québec,
chaudière-appalaches,
mrc de la nouvelle-beauce
mrc des appalaches 
mrc des etchemins ;acef-abe;collaborateurs à la mise en place: lien-partage, nouvel essor, groupe expression, alphare, et alpha des etchemins. collaborateurs de contenu et d'animation: cisss-ca, l' appui des proches aidants ca, caap-ca, équijustice beauce, majf.;non spécifié;non spécifié;le programme demande un organisme porteur pour mettre en place les ateliers et les animes. beaucoup de contenu à connaitre. nous sommes à tisser des liens avec des acefs du québec afin que le programme soit présenté dans d'autres mrc en 2022.;chantal bernard;acef-abe;chantal.bernard@acef-abe.org</v>
      </c>
      <c r="R31" s="26" t="str">
        <f>IFERROR(IF(AND(SEARCH('Recherche par mots clés'!$C$4,Q31)&gt;0,'Recherche par mots clés'!$C$4&lt;&gt;""),MAX($R$2:R30)+1,""),"")</f>
        <v/>
      </c>
    </row>
    <row r="32" spans="1:18" ht="409" customHeight="1" x14ac:dyDescent="0.2">
      <c r="A32" s="24" t="s">
        <v>409</v>
      </c>
      <c r="B32" s="24" t="s">
        <v>410</v>
      </c>
      <c r="C32" s="24" t="s">
        <v>411</v>
      </c>
      <c r="D32" s="24" t="s">
        <v>412</v>
      </c>
      <c r="E32" s="24" t="s">
        <v>413</v>
      </c>
      <c r="F32" s="24" t="s">
        <v>414</v>
      </c>
      <c r="G32" s="24">
        <v>2020</v>
      </c>
      <c r="H32" s="24" t="s">
        <v>57</v>
      </c>
      <c r="I32" s="24" t="s">
        <v>415</v>
      </c>
      <c r="J32" s="24" t="s">
        <v>416</v>
      </c>
      <c r="K32" s="24" t="s">
        <v>417</v>
      </c>
      <c r="L32" s="24" t="s">
        <v>418</v>
      </c>
      <c r="M32" s="24" t="s">
        <v>75</v>
      </c>
      <c r="N32" s="24" t="s">
        <v>419</v>
      </c>
      <c r="O32" s="24" t="s">
        <v>415</v>
      </c>
      <c r="P32" s="24" t="s">
        <v>420</v>
      </c>
      <c r="Q32" s="26" t="str">
        <f t="shared" si="0"/>
        <v>culture;les mots à l'écoute ;le projet "les mots à l'écoute" consiste à réaliser des appels téléphoniques de 30 minutes auprès de personnes en situation d'exclusion culturelle (aînés isolés, personnes en situation de pauvreté, etc). ces appels sont réalisés par des artistes qui offrent alors une lecture de texte à la personne à l'autre bout du fil. non seulement les artistes apportent de la culture aux personnes, mais cela permet aussi de briser l'isolement en ayant une discussion avec elles. l'appel culturel est un prétexte pour créer un lien. les appels sont gratuits pour les personnes qui les reçoivent. nous développons des partenariats avec des organismes communautaires pour recruter nos participants. ;la clientèle visée sont les personnes en situation d'exclusion culturelles, les personnes marginalisées comme par exemple les aînés isolés, les personnes en situation de pauvreté, les aidants, etc. ;l'initiative est une adaptation du projet qui s'appelle "au creux de l'oreille" qui est né durant la pandémie, notamment dans plusieurs théâtres de montréal et québec. les participants pouvaient s'inscrire pour recevoir des appels réalisés par des artistes. à cultur3r, nous avons décidé d'en faire l'adaptation dans un contexte de médiation culturelle pour l'offrir uniquement à une clientèle en situation d'exclusion culturelle. ;briser l'isolement, créer des liens, créer un moment spécial dans la journée des gens, apporter la culture auprès des personnes qui y ont le moins accès.;2020;canada,
québec,
mauricie,
trois-rivières;culture trois-rivières ;différents organismes communautaires de la ville. ;lorsque nous avons réalisé le projet auprès d'aînés isolés durant le temps des fêtes, les artistes ont constaté que ces personnes avaient un grand besoin de parler, de se confier. ils étaient très contents de parler avec quelqu'un. briser le grand isolement que vivent certains aînés est important pour contribuer au bien vieillir chez soi. ;le projet est simple à mettre en place, il nécessite peu de ressources. nous payons les artistes pour chaque appel, sinon il suffit que les participants (pour qui c'est gratuit) aient accès à un téléphone. ;non spécifié;marie guiguet-doron;culture trois-rivières ;mguiguet-doron@v3r.net</v>
      </c>
      <c r="R32" s="26" t="str">
        <f>IFERROR(IF(AND(SEARCH('Recherche par mots clés'!$C$4,Q32)&gt;0,'Recherche par mots clés'!$C$4&lt;&gt;""),MAX($R$2:R31)+1,""),"")</f>
        <v/>
      </c>
    </row>
    <row r="33" spans="1:18" ht="409" customHeight="1" x14ac:dyDescent="0.2">
      <c r="A33" s="24" t="s">
        <v>91</v>
      </c>
      <c r="B33" s="3" t="s">
        <v>421</v>
      </c>
      <c r="C33" s="24" t="s">
        <v>422</v>
      </c>
      <c r="D33" s="24" t="s">
        <v>423</v>
      </c>
      <c r="E33" s="24" t="s">
        <v>424</v>
      </c>
      <c r="F33" s="24" t="s">
        <v>425</v>
      </c>
      <c r="G33" s="24">
        <v>2018</v>
      </c>
      <c r="H33" s="24" t="s">
        <v>426</v>
      </c>
      <c r="I33" s="24" t="s">
        <v>427</v>
      </c>
      <c r="J33" s="24" t="s">
        <v>75</v>
      </c>
      <c r="K33" s="24" t="s">
        <v>428</v>
      </c>
      <c r="L33" s="24" t="s">
        <v>429</v>
      </c>
      <c r="M33" s="7" t="s">
        <v>430</v>
      </c>
      <c r="N33" s="24" t="s">
        <v>431</v>
      </c>
      <c r="O33" s="24" t="s">
        <v>432</v>
      </c>
      <c r="P33" s="24" t="s">
        <v>433</v>
      </c>
      <c r="Q33" s="26" t="str">
        <f t="shared" si="0"/>
        <v>habitation;programme picto-sécur;l’initiative picto-sécur propose de munir les logements des résidences pour personnes aînées d’une plaquette signalétique fixée à côté de la porte d’entrée de chaque logement. cette plaquette affiche, à l’aide de pictogrammes, les limitations physiques des résidentes et résidents dans le but de faciliter les interventions et les évacuations d’urgence. grâce aux pictogrammes, les premières répondantes et les premiers répondants peuvent connaître, d’un coup d’œil rapide, la condition physique des occupants, à savoir la mobilité réduite ainsi que la déficience visuelle et auditive.;personnes âgées avec ou sans incapacités;besoin d'identifier rapidement les portes de logements des personnes ainées lors de situations d'urgences.;augmenter le sentiment de sécurité auprès des résidentes et résidents aînés. développer une meilleure collaboration avec les services de sûreté municipaux (pompiers, policiers, ambulanciers, etc.), la municipalité et les résidences pour personnes aînées. favoriser l’entraide des personnes aînées. favoriser la bientraitance envers et entre les personnes aînées. uniformiser les pratiques.;2018;canada,
québec,
centre-du-québec et lanaudière,
mrc d'arthabaska et mrc l'assomption,
victoriaville et repentigny;espace muni et anciennement, victoriaville;non spécifié;meilleur sentiment de sécurité et meilleure intervention lors de mesures d'urgence.
meilleure collaboration entre les partenaires du milieu et les services municipaux;concertation, collaboration, communication, sensibilisation.;difficulté à joindre les milieux pour les sensibiliser à l'existence du programme.;katie hamilton;esapce muni;hamiltonk358@gmail.com</v>
      </c>
      <c r="R33" s="26" t="str">
        <f>IFERROR(IF(AND(SEARCH('Recherche par mots clés'!$C$4,Q33)&gt;0,'Recherche par mots clés'!$C$4&lt;&gt;""),MAX($R$2:R32)+1,""),"")</f>
        <v/>
      </c>
    </row>
    <row r="34" spans="1:18" ht="409" customHeight="1" x14ac:dyDescent="0.2">
      <c r="A34" s="24" t="s">
        <v>79</v>
      </c>
      <c r="B34" s="24" t="s">
        <v>434</v>
      </c>
      <c r="C34" s="24" t="s">
        <v>435</v>
      </c>
      <c r="D34" s="24" t="s">
        <v>436</v>
      </c>
      <c r="E34" s="28" t="s">
        <v>1359</v>
      </c>
      <c r="F34" s="24" t="s">
        <v>437</v>
      </c>
      <c r="G34" s="24">
        <v>2020</v>
      </c>
      <c r="H34" s="24" t="s">
        <v>438</v>
      </c>
      <c r="I34" s="24" t="s">
        <v>439</v>
      </c>
      <c r="J34" s="24" t="s">
        <v>440</v>
      </c>
      <c r="K34" s="24" t="s">
        <v>441</v>
      </c>
      <c r="L34" s="24" t="s">
        <v>442</v>
      </c>
      <c r="M34" s="7" t="s">
        <v>443</v>
      </c>
      <c r="N34" s="24" t="s">
        <v>444</v>
      </c>
      <c r="O34" s="24" t="s">
        <v>439</v>
      </c>
      <c r="P34" s="24" t="s">
        <v>445</v>
      </c>
      <c r="Q34" s="26" t="str">
        <f t="shared" si="0"/>
        <v>habitation
soutien à domicile
services de proximité
transport et mobilité active
participation sociale et loisirs
proche aidance
connaissance des services;maison des tournesols mobile;par un réel démarchage pro actif vers les personnes aînées, aider à répondre aux différents besoins n'ayant pas encore trouvé de réponses.;les personnes aînées (sans limite d'âge) du grand longueuil, de st-lambert et de brossard;initialement, nous voulions aider les aînés à apprivoiser le déconfinement. nous avons rapidement pris conscience de l'isolement de ceux qui ne sont pas connus du réseau (entendre cisss et communautaire) et de leurs nombreux besoins. nous avons créé un programme d'accompagnement dans les démarches qui se base sur les besoins exprimés par les aînés. une intervenante et des personnes bénévoles contribuent à répondre à ces besoins.;resserrer le filet social auprès des aînés isolés afin de leur permettre de ''vieillir chez soi'' ;2020;canada,
québec,
montérégie,
longueuil, saint-lambert et brossard;maison des tournesols;pour l'instant, maison des jeunes de saint-hubert et de brossard;nos réussites sont nombreuses et touchantes. elles vont de la reprise de contact avec les enfants perdus de vue depuis plus de 20 ans, à l'implication de bénévoles de la maison des jeunes du quartier pour aider une dame veuve à sortir ses poubelles...;l'approche proactive que nous avons choisie d'adopter dès le départ. nous avons décidé de ne pas attendre qu'on nous réfère les gens, mais plutôt d'aller à leur rencontre dans les restaurants, sur les rues des quartiers à haute densité de population aînée, dans les centres d'achats...;les limites sont de deux ordres: nous ne suffirons bientôt plus à la tâche avec une seule intervenante pour répondre à tous les besoins qui ne peuvent pas être répondus par des personnes bénévoles; et, certains organismes trouvent qu'on en mène large. installés dans le confort de leurs anciennes façons de faire, et bien que leurs employés nous réfèrent des participants, certains groupes communautaires du secteur appliquent les principes du ''viens pas jouer sur mon gazon''.;marie claude richer;maison des tournesols;mcricher@maisondestournesols.org</v>
      </c>
      <c r="R34" s="26" t="str">
        <f>IFERROR(IF(AND(SEARCH('Recherche par mots clés'!$C$4,Q34)&gt;0,'Recherche par mots clés'!$C$4&lt;&gt;""),MAX($R$2:R33)+1,""),"")</f>
        <v/>
      </c>
    </row>
    <row r="35" spans="1:18" ht="409" customHeight="1" x14ac:dyDescent="0.2">
      <c r="A35" s="24" t="s">
        <v>446</v>
      </c>
      <c r="B35" s="24" t="s">
        <v>447</v>
      </c>
      <c r="C35" s="24" t="s">
        <v>448</v>
      </c>
      <c r="D35" s="24" t="s">
        <v>449</v>
      </c>
      <c r="E35" s="24" t="s">
        <v>450</v>
      </c>
      <c r="F35" s="24" t="s">
        <v>451</v>
      </c>
      <c r="G35" s="24">
        <v>2020</v>
      </c>
      <c r="H35" s="24" t="s">
        <v>452</v>
      </c>
      <c r="I35" s="24" t="s">
        <v>453</v>
      </c>
      <c r="J35" s="24" t="s">
        <v>454</v>
      </c>
      <c r="K35" s="24" t="s">
        <v>455</v>
      </c>
      <c r="L35" s="24" t="s">
        <v>456</v>
      </c>
      <c r="M35" s="7" t="s">
        <v>75</v>
      </c>
      <c r="N35" s="24" t="s">
        <v>457</v>
      </c>
      <c r="O35" s="24" t="s">
        <v>458</v>
      </c>
      <c r="P35" s="24" t="s">
        <v>459</v>
      </c>
      <c r="Q35" s="26" t="str">
        <f t="shared" si="0"/>
        <v>connaissance des services;appels sécurisants aux aînés;au moment du confinement décrété au québec le 13 mars 2020, la bibliothèque de sainte-thérèse a dû fermer abruptement ses portes. nous avons donc décidé d’effectuer des appels sécurisants et réconfortants aux aînés. les appels sécurisants nous ont permis de parler à 1 012 aînés en provenance de la base de données internes de la bibliothèque. par la suite, le personnel a téléphoné à 199 aînés membres d’organismes communautaires. 
nous avons été touchés par les 21 aînés se sentant seuls qui ont demandé un appel hebdomadaire pour discuter. trois conseillères à la clientèle travaillant à la bibliothèque ont effectué les appels. la force de ce trio : des personnalités différentes où l’écoute, la transmission des informations requises, l’humour et l’empathie ont été mis de l’avant lors des appels.
ces trois employés en profitaient pour demander aux aînés s’ils connaissaient les livres et ressources numériques accessibles de la maison et transféraient les demandes d’assistance à quatre bibliotechniciennes et une bibliothécaire. ce sont 194 demandes concernant les ressources numériques qui ont été prises en charge par l’équipe de la bibliothèque. les suivis portent en majorité sur la procédure pour télécharger un livre numérique, l'installation et la configuration sur les appareils de biblimag (base de données de revues), l'installation et la configuration de tout apprendre (offre différents cours sur de nombreux sujets) et comment le trouver, y accéder et ouvrir les cours.;les aînés de 70 ans et plus.;le dernier recensement indique que le total de la population thérésienne est de 25 989, que 18% de cette population habite seule et que 14% des personnes sont âgées de 70 ans et plus. de ce nombre, 40% sont des hommes et 60% sont des femmes. nous voulions intervenir auprès de ces personnes puisque dès le début de la pandémie, c’est ce groupe d’âge qui a été identifié comme vulnérable. nous avons donc décidé d’effectuer des appels sécurisants et réconfortants.;répondre à la pandémie de la covid-19 par la bienveillance. briser l’isolement et la solitude en temps de pandémie chez les aînés de 70 ans et plus. donner accès aux livres numériques. donner accès aux ressources numériques offertes via le site web de la bibliothèque (cours en ligne, base de données de revues). informer les aînés des ressources communautaires disponibles. au besoin, diriger les aînés à différentes ressources pouvant les aider.;2020;canada,
québec,
les laurentides,
mrc thérèse-de blainville,
sainte-thérèse;bibliothèque de sainte-thérèse;nous recevions du centre intégré de santé et services sociaux des laurentides des bulletins avec les mises à jour des services offerts par différents organismes. au besoin, nous pouvions y référer nos aînés.;les appels sécurisants aux aînés, c’est avant tout une aventure humaine. c’est le désir de toute une équipe de répondre aux problématiques liées à la pandémie de la covid-19 par la bienveillance et le souci d'apporter du réconfort. voici quelques commentaires d'aînés: "merci à la ville de penser à nous", la dame nous transmet toutes ses félicitations. elle nous remercie pour cette belle initiative de la ville. madame nous remercie de faire ces appels et de penser aux aînés. contente de nous parler, car elle ne reçoit pas beaucoup d'appels et se sent parfois isolée. elle nous remercie de cette petite attention. notre appel a fait sa journée. selon elle, c'était comme recevoir l'appel d'un ange. elle nous envoie beaucoup d'amour. "vous avez fait ma journée". merci pour l’accompagnement et la découverte de la collection numérique. tellement contente de connaître les livres numériques et d'apprendre qu'elle va partager le tout à son conjoint.
p.s. chut! je fais des appels aux aînés le jour de leur anniversaire pour leur souhaiter bonne fête. les rires qui font place à la surprise et les petites discussions qui suivent me comblent de bonheur tout autant que mes appels le font pour les aînés.;bien que développés autour des difficultés liées la pandémie et répondant spécifiquement aux problématiques d’isolement amplifiées par la situation, les appels sécurisants pourraient aisément être reproduits dans un contexte régulier. 
en général, les employés des bibliothèques municipales sont tout désignés pour effectuer des appels téléphoniques aux aînés puisqu’ils les connaissent déjà. les aînés sont ainsi plus enclins à se confier sur leur situation et à s’ouvrir à leur interlocuteur. ce genre de contacts pourraient être établis dans d’autres communautés via les bibliothèques. enfin, il faut rallier les employés autour de l’objectif du projet et travailler ensemble à sa réalisation. ;non spécifié;lise thériault;ville de sainte-thérèse;l.theriault@sainte-therese.ca</v>
      </c>
      <c r="R35" s="26" t="str">
        <f>IFERROR(IF(AND(SEARCH('Recherche par mots clés'!$C$4,Q35)&gt;0,'Recherche par mots clés'!$C$4&lt;&gt;""),MAX($R$2:R34)+1,""),"")</f>
        <v/>
      </c>
    </row>
    <row r="36" spans="1:18" ht="409" customHeight="1" x14ac:dyDescent="0.2">
      <c r="A36" s="24" t="s">
        <v>460</v>
      </c>
      <c r="B36" s="3" t="s">
        <v>461</v>
      </c>
      <c r="C36" s="24" t="s">
        <v>462</v>
      </c>
      <c r="D36" s="24" t="s">
        <v>463</v>
      </c>
      <c r="E36" s="24" t="s">
        <v>464</v>
      </c>
      <c r="F36" s="24" t="s">
        <v>465</v>
      </c>
      <c r="G36" s="24">
        <v>2013</v>
      </c>
      <c r="H36" s="24" t="s">
        <v>112</v>
      </c>
      <c r="I36" s="24" t="s">
        <v>466</v>
      </c>
      <c r="J36" s="24" t="s">
        <v>467</v>
      </c>
      <c r="K36" s="24" t="s">
        <v>468</v>
      </c>
      <c r="L36" s="24" t="s">
        <v>469</v>
      </c>
      <c r="M36" s="24" t="s">
        <v>75</v>
      </c>
      <c r="N36" s="24" t="s">
        <v>470</v>
      </c>
      <c r="O36" s="24" t="s">
        <v>466</v>
      </c>
      <c r="P36" s="24" t="s">
        <v>471</v>
      </c>
      <c r="Q36" s="26" t="str">
        <f t="shared" si="0"/>
        <v>habitation
soutien à domicile
services de proximité
participation sociale et loisirs
connaissance des services;intervention de milieu auprès des personnes âgées isolées chinoises;pour action centre-ville, c'est une priorité d'évaluer et d'observer les besoins qui proviennent directement du terrain et du territoire que nous desservons. nous avons réalisé qu'avec la proximité du quartier chinois et le nombre de personnes de la communauté chinoise qui vivent aux habitations jeanne-mance, il était nécessaire de rejoindre ces personnes qui étaient vraiment isolées, sans services et qui ne connaissaient pas les ressources ou leur fonctionnement. c'est pourquoi nous avons une intervenante de milieu chinoise qui peut maintenant faire des démarches auprès d'eux, les informer pour rester actifs et faire le pont entre cette communauté et les services offerts afin que les aînés chinois puissent eux aussi vivre le plus longtemps possible à la maison en santé.;la communauté chinoise aînée;barrière de langue, isolement, dégradation de la santé globale, insalubrité.;améliorer les conditions de vie à domicile. préserver le pouvoir d'autonomie. favoriser un sentiment d'appartenance. briser l'isolement. stimuler la participation aux activités physiques, intellectuelles, artistiques et culturelles.;2013;canada,
québec,
montréal (ville-marie);action centre-ville;corporation des habitations jeanne-mance, carrefour st-eusèbe, ciusss centre-sud;les personnes de la communauté chinoise ont maintenant des soins à domicile, des activités adaptées à leurs besoins.  ils ont agrandi leur cercle de connaissance et d'amis (réseau social) et peuvent s'impliquer et faire du bénévolat.;• être à l'écoute des besoins du milieu
• savoir s'adapter
• favoriser l'entente et l'inclusion entre différentes communautés culturelles
• réduire la stigmatisation et les préjugés;non spécifié;christine bouchard;action centre-ville;christine.bouchard@acv-montreal.com</v>
      </c>
      <c r="R36" s="26" t="str">
        <f>IFERROR(IF(AND(SEARCH('Recherche par mots clés'!$C$4,Q36)&gt;0,'Recherche par mots clés'!$C$4&lt;&gt;""),MAX($R$2:R35)+1,""),"")</f>
        <v/>
      </c>
    </row>
    <row r="37" spans="1:18" ht="409" customHeight="1" x14ac:dyDescent="0.2">
      <c r="A37" s="24" t="s">
        <v>472</v>
      </c>
      <c r="B37" s="24" t="s">
        <v>473</v>
      </c>
      <c r="C37" s="24" t="s">
        <v>474</v>
      </c>
      <c r="D37" s="24" t="s">
        <v>475</v>
      </c>
      <c r="E37" s="24" t="s">
        <v>476</v>
      </c>
      <c r="F37" s="24" t="s">
        <v>477</v>
      </c>
      <c r="G37" s="24" t="s">
        <v>478</v>
      </c>
      <c r="H37" s="24" t="s">
        <v>479</v>
      </c>
      <c r="I37" s="24" t="s">
        <v>480</v>
      </c>
      <c r="J37" s="24" t="s">
        <v>481</v>
      </c>
      <c r="K37" s="24" t="s">
        <v>482</v>
      </c>
      <c r="L37" s="24" t="s">
        <v>483</v>
      </c>
      <c r="M37" s="24" t="s">
        <v>484</v>
      </c>
      <c r="N37" s="24" t="s">
        <v>485</v>
      </c>
      <c r="O37" s="24" t="s">
        <v>480</v>
      </c>
      <c r="P37" s="24" t="s">
        <v>486</v>
      </c>
      <c r="Q37" s="26" t="str">
        <f t="shared" si="0"/>
        <v>soutien à domicile
participation sociale et loisirs
proche aidance
connaissance des services;centre de jour communautaire;le centre de jour communautaire est un lieu convivial et respectueux des personnes qui le fréquentent. il s'inscrit dans la vision du maintien des personnes en santé, en préservant leur autonomie afin qu'elles puissent demeurer dans leur milieu de vie actuel, le plus longtemps possible. activités offertes: des conseils sur les saines habitudes de vie, sur la santé physique et intellectuelle par le biais d'activités thérapeutiques qui permettront de maintenir les capacités et l'autonomie de la personne. un volet répit est aussi offert pour les proches aidants.;les personnes âgées de 65 ans et + en perte d'autonomie ou a profil gériatrique vivant à domicile ou en résidence privée pour aînés. non admissible: les personnes vivant en ressource intermédiaire et en chsld.;le réseau de la santé du kamouraska (avant la fusion) souhaitait transférer les activités de centre de jour vers la communauté. en janvier 2014, le centre de jour communautaire est né et toutes les activités ont été transférées au centre d'action bénévole cormoran. le clsc (sapa) est responsable de l'évalutation, du référencement et du suivi de la clientèle vers le centre de jour communautaire.;maintien à domicile des personnes aînés le plus longtemps possible dans leur milieu de vie. offrir du répit au proches aidants.;2012-2013 (travaux préparatoires) et 2014 (en fonction);canada,
québec,
bas-saint-laurent,
mrc kamouraska;centre d'action bénévole cormoran;cisss du bas-saint-laurent, transport vas-y (pour les résidents de st-alexandre et st-andré), trans-apte (pour le reste du kamouraska). a venir:  comité proches aidants kamouraska;a noter que le centre de jour communautaire est en arrêt forcé depuis le 13 mars 2020 (pandémie) mais reprendra sous peu ( d'ici 1 mois environ ). on constate depuis l'arrêt des activités une augmentation et détérioration de l'état de santé physique et mentale de nos participants. augmentation des chutes, épuisemement des aidants par manque de ressources. importance de reprendre les activités et d'aller plus loin dans la prévention.;• concertation avec les partenaires, référencement, suivi action rapide (force)
• budget adéquat et récurrent (force et faiblesse si entente pas renouvellée)
 • allégement des critères d'admissibilité (devrait être un plus avec la nouvelle version), mais étais un frein dans l'ancienne version.;budget adéquat et récurrent ( force et faiblesse si entente pas renouvellée). allégement des critères d'admission( devrait être un plus avec la nouvelle version) mais était un frein dans l'ancienne version.
limite: accès au transport , 2 compagnies de transport adapté et collectif sur le territoire qui ne font pas de lien ensemble. 
les participants de st-alexandre et st-andré ne peuvent participer aux activités vers l'ouest du territoire car leur municipalité ont adhérée au service de transport vas-y de rivière-du-loup. ça complique les déplacements.  même chose pour les autres municipalités de l'ouest qui ne peuvent participer à des activités dans les municipalités de l'est. une gestion importante pour nos activités et selon la provenance de nos participants.;pascale ouellet;centre d'action bénévole cormoran;cabcormoran@videotron.ca</v>
      </c>
      <c r="R37" s="26" t="str">
        <f>IFERROR(IF(AND(SEARCH('Recherche par mots clés'!$C$4,Q37)&gt;0,'Recherche par mots clés'!$C$4&lt;&gt;""),MAX($R$2:R36)+1,""),"")</f>
        <v/>
      </c>
    </row>
    <row r="38" spans="1:18" ht="409" customHeight="1" x14ac:dyDescent="0.2">
      <c r="A38" s="24" t="s">
        <v>360</v>
      </c>
      <c r="B38" s="3" t="s">
        <v>487</v>
      </c>
      <c r="C38" s="24" t="s">
        <v>488</v>
      </c>
      <c r="D38" s="24" t="s">
        <v>489</v>
      </c>
      <c r="E38" s="24" t="s">
        <v>490</v>
      </c>
      <c r="F38" s="24" t="s">
        <v>491</v>
      </c>
      <c r="G38" s="24">
        <v>2021</v>
      </c>
      <c r="H38" s="24" t="s">
        <v>492</v>
      </c>
      <c r="I38" s="24" t="s">
        <v>493</v>
      </c>
      <c r="J38" s="24" t="s">
        <v>494</v>
      </c>
      <c r="K38" s="24" t="s">
        <v>495</v>
      </c>
      <c r="L38" s="24" t="s">
        <v>496</v>
      </c>
      <c r="M38" s="7" t="s">
        <v>497</v>
      </c>
      <c r="N38" s="24" t="s">
        <v>498</v>
      </c>
      <c r="O38" s="24" t="s">
        <v>499</v>
      </c>
      <c r="P38" s="24" t="s">
        <v>500</v>
      </c>
      <c r="Q38" s="26" t="str">
        <f t="shared" si="0"/>
        <v>soutien à domicile;capsule sur la prévention du déconditionnement  ;le projet vise à mettre en place et faire la promotion de capsules prévenant le déconditionnement chez les personnes aînées et favorisant la santé mentale, physique et les saines habitudes de vie. des capsules ont été réalisées sur le territoire par des gens de la mrc et du ciusss. celles portant sur l'activité physique provenaient de l'organisme sercovie. ces différentes capsules ont été publicisées par les télévisions communautaires du territoire, les médias sociaux ainsi que dans le journal local.;les personnes aînées vivant dans une résidence pour personnes aînées (rpa), une ressource intermédiaire (ri) ou à domicile.;la pandémie cause son lot d’impacts négatifs auprès de la population.  les personnes aînées n’y échappent pas. cet isolement bien involontaire cause de l’anxiété et un déconditionnement physique et cognitif sans compter les conséquences sur les saines habitudes de vie, entre autres sur l’alimentation et l’hygiène. ces conséquences seront vécues à long terme et impacteront les personnes aînées dans les prochaines années. ;l'objectif du projet est de faciliter l'accès aux personnes aînées à des outils pour rester actif et favoriser la prévention et l'éducation sur l'importance des saines habitudes de vie (activité physique, santé mentale et saine alimentation).;2021;canada,
québec,
saguenay-lac-saint-jean,
mrc du domaine-du-roy ;table de concertation du domaine-du-roy  ;centre intégré universitaire de santé et de services sociaux du saguenay–lac-saint-jean, noustv, santé mentale québec - lac-saint-jean ;le projet de capsule permet de toucher un grand nombre de personnes aînées sur le territoire.
les résultats sont difficiles à quantifier, car le projet était centré autour de la prévention. de plus, les impacts de l'isolement exacerbé par la pandémie seront étudiés sur le long terme et s'étendront probablement sur de nombreuses années. il est toutefois possible de croire que les capsules ont permis de réduire les impacts de la pandémie chez certains aînés et de conscientiser ceux-ci à l'importance des saines habitudes de vie. au-delà de la pandémie, il est possible de croire que le projet aura sûrement des impacts concrets sur les habitudes de vie à long terme de la population aînée.;les capsules étaient diffusées à la télévision communautaire, ce qui est un outil intéressant afin de joindre le plus d'aînés possible. de plus, des capsules vidéo permettent, en partie, de considérer le problème de littératie touchant un certain nombre d’aînés, notamment les aînés plus vulnérables. 
un porte-parole local et des acteurs locaux, pour les capsules sur la santé mentale, sont des éléments intéressants du projet qui permettent d'accrocher les aînés du territoire et de les inciter à écouter l'entièreté du message, considérant que les capsules sont relativement longues. 
c'est un outil qui peut être facilement reproduit en utilisant des acteurs et porte-parole locaux et en assurant une diffusion à grande échelle.;les capsules n'ont pas nécessairement rejoint les personnes les plus vulnérables qui ont souffert davantage des impacts de la pandémie et de l'isolement engendrés par celle-ci. la problématique d'accès (internet, télévision) et la capacité de certains aînés à écouter les capsules et bien comprendre les messages a pu être un frein d'accès.;jacynthe brassard ;mrc du domaine-du-roy ;jbrassard@mrcdomaineduroy.ca</v>
      </c>
      <c r="R38" s="26" t="str">
        <f>IFERROR(IF(AND(SEARCH('Recherche par mots clés'!$C$4,Q38)&gt;0,'Recherche par mots clés'!$C$4&lt;&gt;""),MAX($R$2:R37)+1,""),"")</f>
        <v/>
      </c>
    </row>
    <row r="39" spans="1:18" ht="409" customHeight="1" x14ac:dyDescent="0.2">
      <c r="A39" s="24" t="s">
        <v>501</v>
      </c>
      <c r="B39" s="24" t="s">
        <v>502</v>
      </c>
      <c r="C39" s="24" t="s">
        <v>503</v>
      </c>
      <c r="D39" s="24" t="s">
        <v>504</v>
      </c>
      <c r="E39" s="24" t="s">
        <v>505</v>
      </c>
      <c r="F39" s="24" t="s">
        <v>506</v>
      </c>
      <c r="G39" s="24">
        <v>2021</v>
      </c>
      <c r="H39" s="24" t="s">
        <v>492</v>
      </c>
      <c r="I39" s="24" t="s">
        <v>507</v>
      </c>
      <c r="J39" s="24" t="s">
        <v>508</v>
      </c>
      <c r="K39" s="24" t="s">
        <v>509</v>
      </c>
      <c r="L39" s="24" t="s">
        <v>510</v>
      </c>
      <c r="M39" s="7" t="s">
        <v>511</v>
      </c>
      <c r="N39" s="24" t="s">
        <v>512</v>
      </c>
      <c r="O39" s="24" t="s">
        <v>513</v>
      </c>
      <c r="P39" s="24" t="s">
        <v>514</v>
      </c>
      <c r="Q39" s="26" t="str">
        <f t="shared" si="0"/>
        <v>services de proximité
transport et mobilité active
participation sociale et loisirs,
connaissance des services
soutien à domicile;projet de gériatrie de proximité;le projet vise à mettre en place une trajectoire afin de prendre en charge les aînés qui n'ont pas le profil pour recevoir les services à domicile du ciusss ou qui sont réfractaires à demander de l'aide. l'objectif est donc de faire connaître les ressources disponibles et de ne pas laisser certains aînés passer dans les mailles du filet. c'est le travailleur de milieu pour aînés (itmav) qui est au centre de la démarche. des partenaires du milieu (employés et bénévoles des organismes communautaires et organismes privés comme médecins et pharmaciens) agissent comme des vigies sur le terrain afin d'identifier et référer à l'itmav des aînés dont la condition demande une intervention. l'itmav rencontre des aînés sur le terrain, accompagne ou dirige les aînés vers les bonnes ressources.;la clientèle visée est celle des aînés (55 ans et plus) qui utilisent peu ou pas les services offerts, même si ceux-ci présentent certains besoins.;au départ, c'est le centre d'action bénévole domaine du roy et le service d'intervention de proximité qui tentaient de trouver une manière de combler les trous de services auprès d'une bonne proportion des aînés du territoire. avec l'aide de la table régionale de concertation des aînés du saguenay-lac-saint-jean, ils ont fait une demande au secrétariat aux aînés, demande qui a été acceptée menant à la subvention de l'initiative pour un an. ;joindre les aînés du territoire dans leur milieu de vie et repérer les aînés en situation de vulnérabilité. faire connaitre les services du territoire. permettre de tisser des liens entre les acteurs de santé et les organismes. permettre une meilleure lecture des besoins. faciliter l'approche intersectorielle. développer une approche préventive afin d'identifier et de prévenir les problèmes d'isolement, les abus, la violence ou la négligence envers les aînés. favoriser le recours à une gamme de service facilitant le maintien à domicile. tout cela dans le but de maintenir les aînés le plus longtemps possible dans leur domicile.;2021;canada,
québec,
saguenay-lac-saint-jean,
mrc du domaine-du-roy ;service d'intervention de proximité domaine-du-roy;centre d'action bénévole domaine-du-roy, mrc du domaine-du-roy, ciusss,  trca saguenay-lac-saint-jean, les organismes communautaires, acteurs privés (pharmacies et cliniques médicales).;malgré que le projet pilote n'en est qu'à ses balbutiements, nous pouvons d’ores et déjà observer des résultats concrets :
nous avons pu élargir notre pouvoir d'action;
la demande augmente depuis que le projet pilote est davantage connu; 
le fait que les services bénévoles sont fermés l'été en plus du soutien à domicile qui tourne au ralenti en période estivale en raison des vacances, a contribué aussi à la hausse de la demande;
l'enjeu de la disponibilité ou non des bénévoles et des services n’est donc pas étranger à ces résultats.;même s'il est un peu tôt pour répondre à cette question, puisque l'expérimentation se poursuit jusqu'en mars 2022, nous tenons à mettre l'accent sur l'importance que les personnes qui interviennent en tant qu' itmav aient au moins une formation « sociale » et qu'elles fassent partie d'une équipe d'intervenants sociaux, comme c'est le cas ici au service d'intervention de proximité. en effet, ici l'itmav est soutenu par l'équipe de travailleurs de rue. l'itmav intervient là où c'est important et aide les aînés en difficulté. 
en résumé, le fait d'être dans une entreprise d'intervention de proximité ou de travailleurs de rue est une force pour les itmav et les aînés qui peuvent en profiter.
;enjeu de la disponibilité des ressources humaines ou des services auxquels on réfère des bénévoles n'est pas négligeable.
la quantité de demandes versus la disponibilité des ressources humaines pour répondre à la demande grandissante.;marie landreville et dany paré;service d'intervention de proximité ddr;geriatrie@sip-ddr.com ou coordo@sip-ddr.com</v>
      </c>
      <c r="R39" s="26" t="str">
        <f>IFERROR(IF(AND(SEARCH('Recherche par mots clés'!$C$4,Q39)&gt;0,'Recherche par mots clés'!$C$4&lt;&gt;""),MAX($R$2:R38)+1,""),"")</f>
        <v/>
      </c>
    </row>
    <row r="40" spans="1:18" ht="409" customHeight="1" x14ac:dyDescent="0.2">
      <c r="A40" s="24" t="s">
        <v>446</v>
      </c>
      <c r="B40" s="3" t="s">
        <v>515</v>
      </c>
      <c r="C40" s="24" t="s">
        <v>516</v>
      </c>
      <c r="D40" s="24" t="s">
        <v>517</v>
      </c>
      <c r="E40" s="24" t="s">
        <v>518</v>
      </c>
      <c r="F40" s="24" t="s">
        <v>519</v>
      </c>
      <c r="G40" s="24">
        <v>2016</v>
      </c>
      <c r="H40" s="24" t="s">
        <v>520</v>
      </c>
      <c r="I40" s="24" t="s">
        <v>521</v>
      </c>
      <c r="J40" s="24" t="s">
        <v>522</v>
      </c>
      <c r="K40" s="24" t="s">
        <v>523</v>
      </c>
      <c r="L40" s="24" t="s">
        <v>524</v>
      </c>
      <c r="M40" s="7" t="s">
        <v>525</v>
      </c>
      <c r="N40" s="24" t="s">
        <v>526</v>
      </c>
      <c r="O40" s="24" t="s">
        <v>527</v>
      </c>
      <c r="P40" s="24" t="s">
        <v>528</v>
      </c>
      <c r="Q40" s="26" t="str">
        <f t="shared" si="0"/>
        <v>connaissance des services;guide des services et ressources pour les aînés de la mitis;le projet à la base financé par le mfa pour un total de 20 000$ a permis de rejoindre les aînés sur un média qui les rejoint, soit le papier. conçu pour les aînés et revu par un comité  local d'aînés, il a permis de faire la promotion des services destinés aux aînés dans une littératie et une organisation d'information adaptée pour la clientèle. 5000 copies ont été imprimées et distribuées sur le territoire. une tournée des 50+, clubs sociaux locaux, activités sociales municipales et autres regroupements d'aînés.;personnes aînées de la mitis;des problématiques liées à l'alimentation et au maintien à domicile des aînés ont été soulevées par la table ves de la mitis. le guide vient fédérer tous les services permettant aux citoyens d'avoir l'information nécéssaire afin de rester à domicile et/ou en santé le plus longtemps possible.;faire entrer un aide-mémoire dans tous les foyers de personnes aînées afin qu'au moment opportun elles puissent s'y référer.;2016;canada,
québec,
bas-saint-laurent,
mrc de la mitis;table ves - comité information. ;cab de la mitis, cisss mitis oc et sapa;le guide arrive à sa fin d'utilité, car après 5 ans une petite mise à jours doit être faite. petite, car des mesures pour limiter les mises à jour ont été prises. pas de prix, pas de personne responsable par exemple.  il est quand même difficile de mesurer le taux de personnes mieux informées, mais nous savons que 5000 copies du guide sont en ce moment dans différents foyers.;élément concret qui permet de mieux encadrer les éléments qui rendent possible la vie à domicile. ;outil ponctuel;mathieu ouellette;cisss bsl spub - installation de la mitis;mathieu.ouellette.cisssbsl@ssss.gouv.qc.ca</v>
      </c>
      <c r="R40" s="26" t="str">
        <f>IFERROR(IF(AND(SEARCH('Recherche par mots clés'!$C$4,Q40)&gt;0,'Recherche par mots clés'!$C$4&lt;&gt;""),MAX($R$2:R39)+1,""),"")</f>
        <v/>
      </c>
    </row>
    <row r="41" spans="1:18" ht="409" customHeight="1" x14ac:dyDescent="0.2">
      <c r="A41" s="24" t="s">
        <v>199</v>
      </c>
      <c r="B41" s="24" t="s">
        <v>529</v>
      </c>
      <c r="C41" s="24" t="s">
        <v>530</v>
      </c>
      <c r="D41" s="24" t="s">
        <v>531</v>
      </c>
      <c r="E41" s="24" t="s">
        <v>532</v>
      </c>
      <c r="F41" s="24" t="s">
        <v>533</v>
      </c>
      <c r="G41" s="24" t="s">
        <v>534</v>
      </c>
      <c r="H41" s="7" t="s">
        <v>535</v>
      </c>
      <c r="I41" s="24" t="s">
        <v>536</v>
      </c>
      <c r="J41" s="24" t="s">
        <v>537</v>
      </c>
      <c r="K41" s="24" t="s">
        <v>538</v>
      </c>
      <c r="L41" s="24" t="s">
        <v>539</v>
      </c>
      <c r="M41" s="24" t="s">
        <v>75</v>
      </c>
      <c r="N41" s="24" t="s">
        <v>540</v>
      </c>
      <c r="O41" s="24" t="s">
        <v>541</v>
      </c>
      <c r="P41" s="24" t="s">
        <v>542</v>
      </c>
      <c r="Q41" s="26" t="str">
        <f t="shared" si="0"/>
        <v>participation sociale et loisirs;les potagers d'antonine : des jardins communautaires;la réalisation de 58 potagers surélevés dans un terrain appartenant à la commission scolaire de notre milieu. ces jardins sont gérés par le club des 50 ans. ce projet a eu lieu grâce à des subventions  provenant des gouvernements provincial et fédéral. ce projet est offert  aux gens du milieu jeunes et moins jeunes. suite à une demande du milieu pour un jardin communautaire. le club a fait une première demande au programme nouveaux horizons pour une première phase de 30 jardins. etant donné le succès et la grande demande de jardins, une 2e phase  a été présentée au programme qada pour la préparation de 25 jardins qui ont trouvé preneur très vite. cette année 3 jardins pour des gens à mobilité réduite ont été construits. ce projet a pu être terminé  grâce à des subventions pour un montant  de plus de 55,000$ et plus de centaines d'heures de bénévolat.;ce projet est intergénérationnel 10% des jardins sont offerts à un projet école,20% à des jeunes de 20 ans à 50 ans et 70% aux personnes de 50 ans et plus membres ou non du club;une pétition de 30 personnes a été acheminée au conseil d'administration du club pour avoir la possibilté d'obtenir un jardin commaunautaire. la personne responsable des projets a pris l'initiative  de  préparer les projets et de les acheminer au bon endroit.;faire connaître à des jeunes la culture urbaine. sortir les aînés de l'isolement. permettre à des jeunes en appartement de pouvoir jardiner. fraterniser, socialiser et transmettre des connaissances.;2017, 2018 et 2021;canada,
québec,
bas-saint-laurent,
mrc rimouski-neigette,
rimouski ;le club des 50 +st-yves;le club des 50 ans a formé un comité jardin avec des jardiniers qui voient bénévolement à la gestion du jardin de mai à octobre.;ce projet a permis à des personnes qui se cotoyaient sans avoir de liens à mettre ensemble leurs talents  afin de réaliser un projet commun: un jardin communautaire. c'est un plaisr de voir les aînés montrer à des jeunes comment faire des semis.;il faut être tenace et savoir frapper aux bonnes portes pour avoir les subventions nécessaires. 
avoir des partenaires et des bénévoles. 
présenter un projet bien structuré, assurer la pérennité pour les années à venir. ;non spécifié;antonine michaud;club 50+ st-yves;antonine@telus.net</v>
      </c>
      <c r="R41" s="26" t="str">
        <f>IFERROR(IF(AND(SEARCH('Recherche par mots clés'!$C$4,Q41)&gt;0,'Recherche par mots clés'!$C$4&lt;&gt;""),MAX($R$2:R40)+1,""),"")</f>
        <v/>
      </c>
    </row>
    <row r="42" spans="1:18" ht="409" customHeight="1" x14ac:dyDescent="0.2">
      <c r="A42" s="24" t="s">
        <v>543</v>
      </c>
      <c r="B42" s="24" t="s">
        <v>544</v>
      </c>
      <c r="C42" s="24" t="s">
        <v>545</v>
      </c>
      <c r="D42" s="24" t="s">
        <v>546</v>
      </c>
      <c r="E42" s="24" t="s">
        <v>547</v>
      </c>
      <c r="F42" s="24" t="s">
        <v>548</v>
      </c>
      <c r="G42" s="24">
        <v>2013</v>
      </c>
      <c r="H42" s="7" t="s">
        <v>549</v>
      </c>
      <c r="I42" s="24" t="s">
        <v>550</v>
      </c>
      <c r="J42" s="24" t="s">
        <v>551</v>
      </c>
      <c r="K42" s="24" t="s">
        <v>552</v>
      </c>
      <c r="L42" s="24" t="s">
        <v>553</v>
      </c>
      <c r="M42" s="24" t="s">
        <v>554</v>
      </c>
      <c r="N42" s="24" t="s">
        <v>555</v>
      </c>
      <c r="O42" s="24" t="s">
        <v>556</v>
      </c>
      <c r="P42" s="24" t="s">
        <v>557</v>
      </c>
      <c r="Q42" s="26" t="str">
        <f t="shared" si="0"/>
        <v>habitation
services de proximité
participation sociale et loisirs
connaissance des services;maître de ses choix;construit à partir de l'approche de l'appropriation du pouvoir, ce programme de formation  vise à maintenir et  renforcer chez les personnes aînées leur capacité d'autodétermination et leur intégration sociale postérieure au changement de milieu de vie.les personnes recevront, dans le cadre de cette démarche, de la formation sur les indicateurs de mauvais traitements et surtout les "clés" leur permettant d'agir sur leur protection en cas de besoin. programme de formation construit sur 7 séances d'une durée de 2 heures pour la clientèle populaire et de 10 rencontres de 1h15 pour la clientèle en perte d'autonomie.;destiné à des personnes de plus de 50 ans qui veulent réfléchir à un éventuel changement de milieu de vie lié à des nouveaux besoins. ;l'initiative a vu le jour dû à un manque de support des ainés dans leur cheminement en lien avec le changement de milieu de vie.;faire connaître les ressources et services existants dans notre mrc. augmenter la capacité de chaque participant à maintenir et augmenter son pouvoir d'agir dans toutes les étapes de ses décisions et orientations (ex: choix de la résidence ou appartement). éviter les situations d'abus et/ou de maltraitance. finalement, que la transition de milieu de vie s'opère le plus harmonieusement et paisiblement possible.
;2013;canada,
québec,
bas-saint-laurent,
mrc de la matanie,
matane;centre d'action bénévole de la région de matane;offert partout dans le bsl. en collaboration avec les huit centres d'action bénévole (matane, rimouski, mont-joli, matapédia, témis, basques, r-d-l et kamouraska). ;après l'analyse des évaluations, il en ressort que les participants sont très satisfaits d'avoir suivi le programme. ils se sentent plus outillés à franchir une autre étape de leur vie et prendre des décisions plus éclairées. ;prendre en considération l'importance de favoriser une approche holistique. toujours avoir en tête que les participants sont les meilleurs pour répondre à leurs besoins, seulement il faut leur donner accès à l'information et aux ressources disponibles. toujours mettre de l'avant l'importance de l'entraide et du réseautage. garder la formule groupe lors des formations afin de permettre le maintien de l'intégration sociale. ;il est difficile de recruter des participants, la meilleure façon est d'aller recruter sur le terrain et présenter le programme. ;sabrina langlois;centre d'action bénévole de la région de matane;direction@cabmatanie.org</v>
      </c>
      <c r="R42" s="26" t="str">
        <f>IFERROR(IF(AND(SEARCH('Recherche par mots clés'!$C$4,Q42)&gt;0,'Recherche par mots clés'!$C$4&lt;&gt;""),MAX($R$2:R41)+1,""),"")</f>
        <v/>
      </c>
    </row>
    <row r="43" spans="1:18" ht="409" customHeight="1" x14ac:dyDescent="0.2">
      <c r="A43" s="24" t="s">
        <v>199</v>
      </c>
      <c r="B43" s="38" t="s">
        <v>558</v>
      </c>
      <c r="C43" s="24" t="s">
        <v>559</v>
      </c>
      <c r="D43" s="24" t="s">
        <v>560</v>
      </c>
      <c r="E43" s="24" t="s">
        <v>561</v>
      </c>
      <c r="F43" s="24" t="s">
        <v>562</v>
      </c>
      <c r="G43" s="24" t="s">
        <v>563</v>
      </c>
      <c r="H43" s="24" t="s">
        <v>564</v>
      </c>
      <c r="I43" s="24" t="s">
        <v>565</v>
      </c>
      <c r="J43" s="24" t="s">
        <v>75</v>
      </c>
      <c r="K43" s="24" t="s">
        <v>566</v>
      </c>
      <c r="L43" s="24" t="s">
        <v>567</v>
      </c>
      <c r="M43" s="24" t="s">
        <v>568</v>
      </c>
      <c r="N43" s="24" t="s">
        <v>569</v>
      </c>
      <c r="O43" s="24" t="s">
        <v>565</v>
      </c>
      <c r="P43" s="24" t="s">
        <v>570</v>
      </c>
      <c r="Q43" s="26" t="str">
        <f t="shared" si="0"/>
        <v>participation sociale et loisirs;programme connexions;connexions est une initiative de lecture intergénérationnelle qui réunit des enfants, des parents et des aînés pour partager leur amour de la lecture. les jeunes lecteurs sont jumelés avec des aînés pour des rencontres hebdomadaires de lecture à distance (par exemple par téléphone, via zoom ou d'autres plateformes virtuelles). tandis que les enfants lisent à voix haute pendant une période d’environ 15 minutes, leur partenaire aîné leur apporte des encouragements tout en profitant d’une petite histoire! les inscriptions sont prises en ligne via le site web de la bibliothèque et les équipes sont créées par le personnel de la bibliothèque suite à une petite entrevue téléphonique avec chacun des participants. l'activité est par la suite réalisée de façon parfaitement autonome par ces derniers, dans le confort de leur foyer respectif. ;les participants sont des résidents de dorval : élèves de l’école primaire (sous la supervision de leurs parents) et premiers citoyens (55 ans et plus);le programme connexions a été imaginé suite à la proposition d'une citoyenne de la cité de dorval qui voulait s'impliquer avec ses enfants dans une activité qui les motiveraient à maintenir leurs aptitudes en lecture lors du confinement du printemps 2020. elle désirait également aider à briser la solitude que certaines personnes âgées pouvaient ressentir et créer des liens dans la communauté. elle a donc demandé à nos collègues de l'assistance communautaire si la cité de dorval pouvait l'aider dans la réalisation de ce projet. finalement, après discussion avec cette dame et après quelques réunions avec nos collègues des loisirs et de l'assistance communautaire, il a été décidé que la bibliothèque était la meilleure organisation pour concevoir et mettre sur pied un tel programme puisque les objectifs visés s'inscrivaient tout à fait dans notre mission.;développer le goût de la lecture chez les jeunes. développer les compétences en lecture chez les jeunes. développer la confiance en soi des plus jeunes. apporter une expérience valorisante aux personnes âgées. briser l’isolement chez les personnes âgées. 
proposer aux jeunes parents une activité différente à faire avec leurs enfants. créer des liens intergénérationnels dans la communauté. donner l'occasion de vivre une expérience positive en cette période particulièrement difficile.;2020 (promotion) et 2021 (début du programme);canada,
québec,
montréal (dorval);bibliothèque de dorval;non spécifié;à notre avis, ce programme permet de valoriser les personnes âgées en leur donnant un rôle d'écoute et de motivateur auprès des jeunes enfants. ce programme peut être réalisé de la maison tout en créant des liens avec le reste de la communauté. certaines jeunes familles et leur partenaire aîné ont même maintenu le contact suite à l'arrêt du programme. si les personnes âgées continuent d'être stimulées et soutenues par d'autres personnes de la communauté, il y a sans doute de bonnes chances qu'elles puissent continuer à "vivre dans leurs propres logements et communautés en toute sécurité, de façon autonome, et confortablement..." plus longtemps.;les plus grandes forces du programme connexions sont qu'il s'agit d'un programme qui procure tellement de bonheur tant aux participants qu'aux organisateurs et qu'il n'est pas dispendieux à reproduire. ;la plus grande contrainte est de créer les équipes, de s'assurer que les partenaires aînés et les jeunes familles s'entendent sur la technologie à utiliser pour communiquer entre eux et de les mettre en contact la première fois. le tout prend un peu de temps et beaucoup de coordination de la part de l'organisation responsable du programme. néanmoins, cela vaut grandement la peine!;marjorie le cavalier-parant;bibliothèque de dorval;mlcparant@ville.dorval.qc.ca</v>
      </c>
      <c r="R43" s="26" t="str">
        <f>IFERROR(IF(AND(SEARCH('Recherche par mots clés'!$C$4,Q43)&gt;0,'Recherche par mots clés'!$C$4&lt;&gt;""),MAX($R$2:R42)+1,""),"")</f>
        <v/>
      </c>
    </row>
    <row r="44" spans="1:18" ht="409" customHeight="1" x14ac:dyDescent="0.2">
      <c r="A44" s="24" t="s">
        <v>211</v>
      </c>
      <c r="B44" s="24" t="s">
        <v>571</v>
      </c>
      <c r="C44" s="24" t="s">
        <v>572</v>
      </c>
      <c r="D44" s="24" t="s">
        <v>573</v>
      </c>
      <c r="E44" s="24" t="s">
        <v>574</v>
      </c>
      <c r="F44" s="24" t="s">
        <v>575</v>
      </c>
      <c r="G44" s="24">
        <v>2021</v>
      </c>
      <c r="H44" s="24" t="s">
        <v>124</v>
      </c>
      <c r="I44" s="24" t="s">
        <v>576</v>
      </c>
      <c r="J44" s="24" t="s">
        <v>577</v>
      </c>
      <c r="K44" s="24" t="s">
        <v>578</v>
      </c>
      <c r="L44" s="24" t="s">
        <v>579</v>
      </c>
      <c r="M44" s="24" t="s">
        <v>75</v>
      </c>
      <c r="N44" s="24" t="s">
        <v>580</v>
      </c>
      <c r="O44" s="24" t="s">
        <v>581</v>
      </c>
      <c r="P44" s="24" t="s">
        <v>582</v>
      </c>
      <c r="Q44" s="26" t="str">
        <f t="shared" si="0"/>
        <v>services de proximité;santé communautaire - projet proximité ainés;le projet proximité aînés (ppa) a débuté le 14 juin 2021, en partenariat avec le ciusss du centre-sud-de-l ’île-de-montréal, nous avons ciblé et identifié la clientèle en attente d’un médecin de famille. le ppa vise à rejoindre les personnes aînées, afin d’identifier leur niveau de vulnérabilité à l’aide de questionnaires effectués au téléphone par des bénévoles dûment formés. par la suite, ils seront référés vers des services de proximité communautaires ou cliniques dans le but de les soutenir, selon leurs besoins spécifiques. la première étape du processus consiste à identifier les ainés présentant des vulnérabilités socio gériatriques (cognitives, sociales, économiques, mobilités, santé) au moyen du questionnaire validé : le esoger. des bénévoles de la croix rouge sont formés afin d’effectuer le questionnaire en ligne auprès de cohorte d’ainés vivant à domicile, ainés référés à nos services par le réseau de la santé (p ex. : guichet d’attentes de services). la seconde étape est le référencement assisté des ainés vulnérables vers un service communautaire, mis en place pour offrir soutien et accompagnement, facteurs clés du mieux vivre chez soi. en accord avec l’aîné, et en fonction de ses besoins et objectifs, un processus de référencement vers des services de soutien et d’accompagnement communautaires ou cliniques sont identifiés. des liens sont établis avec des partenaires (communautaires et cliniques) afin de permettre une réponse aux besoins du bénéficiaire. ainsi, des services communautaires de proximité sont mis à contribution en offrant accompagnement et soutien auprès des personnes pour une durée de 12 mois. des services cliniques offerts par le réseau de la santé sont aussi requis dans le but de régler en amont des enjeux de santé qui pourraient autrement se dégrader. le but est le maintien l’autonomie et limiter la dégradation de l’état de santé des ainés conduisant à de trop nombreuses visites aux urgences chez cette population déjà fragilisée. ;ainés, de 65 ans et plus, qui n'ont pas de médecin de famille;le but du projet est d’améliorer la santé et la qualité de vie des aînés, sans alourdir le système de santé, en agissant sur les déterminants de la santé (autonomie, mobilité, etc.), en brisant l’isolement social, en facilitant l’accès à des soins et des services communautaires et services de santé multidisciplinaires de proximité et en favorisant l’engagement de la communauté (principe de communautés bienveillantes).
ultimement, retarder l’hébergement et diminuer les visites aux urgences ainsi que les hospitalisations chez cette population surreprésentée dans les services généraux du réseau de la santé.;le but est le maintien l’autonomie et limiter la dégradation de l’état de santé des ainés conduisant à de trop nombreuses visites aux urgences chez cette population déjà fragilisée.;2021;canada,
québec,
montréal;croix-rouge canadienne;ciusss du centre-sud-de-l ’île-de-montréal et le ciusss de l’ouest-de-l’île-de-montréal, ainsi que plusieurs organismes communautaires ;depuis le début du programme, nous avons reçu 138 références des ciusss; 57% des aînés ont été référés à des organismes communautaires (appels amicaux, service d'entretien ménager, transport, etc.) et 10% ont été référés à notre infirmière de liaison. ;en partenariat avec le centre intégré universitaire de santé et de services sociaux du centre-sud-de-l'île-de-montréal (ccsmtl), le projet santé communautaire de la croix-rouge canadienne a vu le jour le 14 juin 2021 et vise à identifier les personnes âgées vulnérables qui n’ont pas de médecin de famille. 
l’implication de dr olivier beauchet, via l’outil d’évaluation socio-gériatrique esoger, permet d’identifier les personnes âgées vulnérables pour ensuite veiller à ce qu’elles aient les ressources et les capacités à répondre à leurs besoins de subsistance, à leurs soins et à leur hygiène. 
en agissant sur l’autonomie, en brisant l’isolement social, en facilitant l’accès aux soins et à des services communautaires de proximité, cette proposition est un modèle d’entraide communautaire exemplaire qui mérite amplement d’être soutenu, analysé et pérennisé. par son maillage entre le milieu communautaire et les milieux de soins (1re et 2e ligne), le projet évite une surcharge du milieu médical tout en assurant une accessibilité aux soins le cas échéant. à ce titre, les directions du soutien à l’autonomie des personnes âgées (sapa), la direction des programmes de santé mentale et dépendance et la direction des services généraux et des partenariats urbains ont accepté de collaborer au projet.;non spécifié;michele cadorette;croix rouge canadienne;michele.cadorette@croixrouge.com</v>
      </c>
      <c r="R44" s="26" t="str">
        <f>IFERROR(IF(AND(SEARCH('Recherche par mots clés'!$C$4,Q44)&gt;0,'Recherche par mots clés'!$C$4&lt;&gt;""),MAX($R$2:R43)+1,""),"")</f>
        <v/>
      </c>
    </row>
    <row r="45" spans="1:18" ht="409" customHeight="1" x14ac:dyDescent="0.2">
      <c r="A45" s="24" t="s">
        <v>79</v>
      </c>
      <c r="B45" s="38" t="s">
        <v>583</v>
      </c>
      <c r="C45" s="24" t="s">
        <v>584</v>
      </c>
      <c r="D45" s="24" t="s">
        <v>585</v>
      </c>
      <c r="E45" s="24" t="s">
        <v>586</v>
      </c>
      <c r="F45" s="24" t="s">
        <v>587</v>
      </c>
      <c r="G45" s="24">
        <v>2019</v>
      </c>
      <c r="H45" s="7" t="s">
        <v>124</v>
      </c>
      <c r="I45" s="24" t="s">
        <v>588</v>
      </c>
      <c r="J45" s="24" t="s">
        <v>589</v>
      </c>
      <c r="K45" s="24" t="s">
        <v>590</v>
      </c>
      <c r="L45" s="34" t="s">
        <v>1382</v>
      </c>
      <c r="M45" s="24" t="s">
        <v>1383</v>
      </c>
      <c r="N45" s="24" t="s">
        <v>591</v>
      </c>
      <c r="O45" s="24" t="s">
        <v>592</v>
      </c>
      <c r="P45" s="24" t="s">
        <v>593</v>
      </c>
      <c r="Q45" s="26" t="str">
        <f t="shared" si="0"/>
        <v>habitation
soutien à domicile
services de proximité
transport et mobilité active
participation sociale et loisirs
proche aidance
connaissance des services;radar st-paul/émard;créer un réseau de vigilance et une communauté bienveillante composée de citoyens et de partenaires du milieu pour repérer, accompagner et répondre aux besoins des personnes aînés de ville- émard/côte st-paul.
un projet porté par les services bénévoles aux aînés de ville-émard/st-paul, en collaboration avec le comité aîné de concertation ville-émard/côte st-paul, financé par mission inclusion et parrainé par le centre d’écoute montérégie.
quelques implications des citoyens radar:
- 300 bénéficiaires recevant ponctuellement des appels d’écoute/de filet social de sécurité par des bénévoles, menant au repérage de nouveaux membres et aux référencements vers les ressources du quartier
- porte à porte « une marche pour une bonne cause », avec une distribution de 300 dépliants informatifs sur le service de transport vaccination et de référencement vers les ressources du quartier, avec des bénévoles et un itmav (intervenant de milieu).
- assistance téléphonique bénévole pour le passeport vaccinal (l'obtenir, l'imprimer, le poster, etc.)
- 330 cartes d’anniversaires rédigées à la main et postées bénévolement, pour toute la communauté de membres bénéficiaires et bénévoles
- grand tirage des fêtes: cartes cadeaux de commerces essentiels appréciés du quartier, appels d’écoute et d’invitation à la participation, cartes de noël rédigées à la main postées et dépliants informatifs du projet envoyés à domicile : le tout bénévolement, encore une fois.;bénéficiaires : des aînés résidant à domicile à ville-émard/côte-saint-paul, âgés de 65 ans et plus en perte d’autonomie permanente ou temporaire, physique ou sociale.
citoyens radar (bénévoles) : une grande et riche diversité des profils : travailleurs et retraités, de toutes catégories d’âge, de genre et de culture. chacun s’investit dans les limites de ses capacités, de ses disponibilités et selon les compétences dont il souhaite nous faire profiter de façon directe ou indirecte. ;le projet radar s'inscrit dans le contexte du vieillissement accéléré de la population et du phénomène grandissant de l’isolement et de l’exclusion sociale vécue par les personnes aînées. « l’isolement social peut réduire l’accès aux biens et aux services disponibles, peut nuire au bien-être et à la qualité de vie des personnes. l’isolement est aussi associé à un risque plus élevé d’être victimes de maltraitance, à l’augmentation du sentiment d’insécurité et à une impression d’inutilité sociale, menant à une faible estime de soi » (trousse aînés isolés).
ce projet est issu d'une concertation d'acteurs œuvrant sur les enjeux des aînés, et de citoyens aînés. il a pris naissance il y a maintenant trois ans de façon volontaire autour du sentiment d’urgence d’agir pour aider les personnes aînées vulnérables.  des actions concertées répondant aux besoins se sont déployées avec les ressources déjà existantes.  aujourd'hui, un besoin de soutien financier pour nous permettre une action structurante et concertée ayant un impact collectif à moyen et long terme est nécessaire.  
le projet radar vise à créer un réseau de vigilance et une communauté bienveillante composée de citoyens, voisins, commerçants, organismes communautaires, pharmacies, cliniques médicales, gmf, institutions, services publics et intervenants du milieu pour repérer, accompagner et répondre aux besoins des personnes aînées vulnérables, isolées, exclues et vivant de la solitude non souhaitée. le but ultime est de maintenir les personnes aînées dans leur milieu de vie naturel de façon sécuritaire, pour leur bien-être.;mobilisation, promotion et recrutement se font par le développement d'un plan de communication et la diffusion d'outils de sensibilisation; par le recrutement et la mobilisation des acteurs du communautaire, institutionnel, municipal, privé et des citoyens qui participeront à la sensibilisation pour la détection de la perte d'autonomie, de la solitude non souhaitée, de l'abus maltraitance, etc. accueil, orientation, formation et supervision des ressources humaines radar se font par la réalisation entre autres du processus d'accueil, de sélection et de filtrage de citoyens radar; par le soutien et la formation sur les thèmes en lien avec le vieillissement, les facteurs de vulnérabilité, la communication, l'écoute active, la relation aidante, l'abus et la maltraitance, l'exclusion sociale; par la supervision, l'encadrement, le partage d'outils et de guides; par des activités de reconnaissance. accueil des références et suivis radar se font par l'accueil des références provenant de différents canaux du réseau de vigilance et de la communauté bienveillante; par l'écoute téléphonique, la réception du formulaire de demande d'adhésion au projet, par des rencontres en face à face au bureau, par le biais du site internet et des médias sociaux; par le référencement de nos partenaires du projet; par le soutien à la personne, l'identification des problèmes et le référencement en fonction des besoins (visite d'amitié, intervention de milieu, évaluation et services du ciusss, intervenants sociaux communautaires, etc.) ;2019;canada,
québec,
montréal;services bénévoles aux aînés de vesp;mission inclusion, centre d’écoute montérégie, ciusss, spvm poste 15
achim (habitation), arrondissement du sud-ouest (ville de montréal);la mobilisation et la participation citoyenne portent ses fruits, spécialement en temps de pandémie! l'écoute active, les petites attentions faites avec amour et bienveillance, l'aide personnalisée, la relation de confiance créée au fil du temps par les implications soutenues de nos bénévoles permettent de rejoindre et d'aider concrètement (dépannage alimentaire, transport accompagnement médical, ligne d'écoute, aide psychosociale, référencement vers un professionnel de la sss, loisirs, hébergement, offres de bénévolat, etc.) une clientèle qui était déjà grandement isolée avant le confinement... les bénévoles sont au rendez-vous, motivés, fiables et créatifs! nous sommes très reconnaissants de l'avancement du projet, en ces temps complexes.;ne pas réinventer la roue lorsque ce n'est pas nécessaire : être réaliste afin d'optimiser temps et argent précieux, reconnaitre le bon travail des organismes inspirants et collaborer avec eux, concentrer nos efforts sur des pistes de succès déjà expérimentées et prouvées pour ensuite les adapter à notre réalité du quartier, choisir ses batailles en revenant toujours à notre mission première. oser demander : «seul on va plus vite, ensemble on va plus loin». collaborer massivement avec le secteur et être le plus présent possible : être connu et reconnu, gagner la confiance du milieu, faire preuve de leadership rassembleur, démontrer le «plus value» de tous les parties pour s'entraider. être à l'écoute, flexible, et ouvert à la diversité : cibler et rejoindre «mr. et mme. tout le monde» et répondre aux besoins personnalisés/petits ou grands. être attractif, sortir de la boîte et avoir du plaisir (ça ne peut que donner envie de faire partie du projet!) prendre le temps, pour créer une fondation solide : favoriser la pérennité en documentant systématiquement nos réflexions et actions, opter pour la qualité avant d'être en mesure d'attaquer la quantité, penser et agir pour le futur. choisir ses batailles, attaquer par priorité et opter pour la qualité avant la quantité pour gagner la confiance des aînés  qui bénéficieront le plus du projet. ;avec un bassin aussi important de personnes vulnérables à aider, il faut accepter de catégoriser par degré de vulnérabilité, et d'offrir davantage de suivi aux individus actuellement en détresse plus considérable. bien que dans un monde idéal, on aimerait pouvoir offrir autant de temps à tout le monde.;karine montbleau;services bénévoles aux aînés de ville-émard/côte st-paul;projet@sbaines.org</v>
      </c>
      <c r="R45" s="26" t="str">
        <f>IFERROR(IF(AND(SEARCH('Recherche par mots clés'!$C$4,Q45)&gt;0,'Recherche par mots clés'!$C$4&lt;&gt;""),MAX($R$2:R44)+1,""),"")</f>
        <v/>
      </c>
    </row>
    <row r="46" spans="1:18" ht="409" customHeight="1" x14ac:dyDescent="0.2">
      <c r="A46" s="24" t="s">
        <v>199</v>
      </c>
      <c r="B46" s="24" t="s">
        <v>594</v>
      </c>
      <c r="C46" s="24" t="s">
        <v>595</v>
      </c>
      <c r="D46" s="24" t="s">
        <v>596</v>
      </c>
      <c r="E46" s="24" t="s">
        <v>597</v>
      </c>
      <c r="F46" s="24" t="s">
        <v>598</v>
      </c>
      <c r="G46" s="24">
        <v>2021</v>
      </c>
      <c r="H46" s="24" t="s">
        <v>297</v>
      </c>
      <c r="I46" s="24" t="s">
        <v>599</v>
      </c>
      <c r="J46" s="24" t="s">
        <v>600</v>
      </c>
      <c r="K46" s="24" t="s">
        <v>601</v>
      </c>
      <c r="L46" s="24" t="s">
        <v>602</v>
      </c>
      <c r="M46" s="24" t="s">
        <v>603</v>
      </c>
      <c r="N46" s="24" t="s">
        <v>604</v>
      </c>
      <c r="O46" s="24" t="s">
        <v>599</v>
      </c>
      <c r="P46" s="24" t="s">
        <v>605</v>
      </c>
      <c r="Q46" s="26" t="str">
        <f t="shared" si="0"/>
        <v>participation sociale et loisirs;tablettes et jasette;installation d'un espace web à la disposition des locataires d'un hlm. soutien pendant 4 mois des usagers dans l'utilisation des tablettes et de l'apprentissage des fonctionnalités.;locataires aînés en hlm. 30 logements pour personnes de 65 ans et plus et 1 logements dans le bâtiment voisin qui peuvent aussi s'en prévaloir;l'absence d'outils informatiques et de connexion internet en libre usage dans l'immeuble. méconnaissance des outils informatiques par la clinetèle. isolement social.;briser l'isolement, donner des moyens techologiques à la clientèle suite aux difficultés rencontrées pendant les confinements et aider les gens qui sont incapables de se payer une connexion internet.;2021;canada,
québec,
estrie,
mrc le granit,
lac-mégantic;omh du granit;c'est entièrement l'ohm qui porte le dossier mais nous avons obtenu un financement sans lequel nous n'aurions pas pu réaliser cet espace; le programme fédéral nouveaux horizons pour aînés;la salle est utilisée et appréciée;la force principale est la qualité de l'installation et l'animation que nous faisons jusqu'au 30 septembre.;la faiblesse est la capacité de continuer à payer la connexion internet.;isabelle marquis;omh du granit;direction@omhdugranit.ca</v>
      </c>
      <c r="R46" s="26" t="str">
        <f>IFERROR(IF(AND(SEARCH('Recherche par mots clés'!$C$4,Q46)&gt;0,'Recherche par mots clés'!$C$4&lt;&gt;""),MAX($R$2:R45)+1,""),"")</f>
        <v/>
      </c>
    </row>
    <row r="47" spans="1:18" ht="409" customHeight="1" x14ac:dyDescent="0.2">
      <c r="A47" s="24" t="s">
        <v>199</v>
      </c>
      <c r="B47" s="39" t="s">
        <v>606</v>
      </c>
      <c r="C47" s="24" t="s">
        <v>607</v>
      </c>
      <c r="D47" s="24" t="s">
        <v>608</v>
      </c>
      <c r="E47" s="24" t="s">
        <v>609</v>
      </c>
      <c r="F47" s="8" t="s">
        <v>610</v>
      </c>
      <c r="G47" s="24" t="s">
        <v>611</v>
      </c>
      <c r="H47" s="7" t="s">
        <v>612</v>
      </c>
      <c r="I47" s="24" t="s">
        <v>613</v>
      </c>
      <c r="J47" s="24" t="s">
        <v>614</v>
      </c>
      <c r="K47" s="29" t="s">
        <v>1394</v>
      </c>
      <c r="L47" s="24" t="s">
        <v>1395</v>
      </c>
      <c r="M47" s="7" t="s">
        <v>615</v>
      </c>
      <c r="N47" s="24" t="s">
        <v>616</v>
      </c>
      <c r="O47" s="24" t="s">
        <v>617</v>
      </c>
      <c r="P47" s="24" t="s">
        <v>618</v>
      </c>
      <c r="Q47" s="26" t="str">
        <f t="shared" si="0"/>
        <v xml:space="preserve">participation sociale et loisirs;programme remodeler sa vie® (lifestyle redesign®);développé en californie et démontré efficace et rentable, le lifestyle redesign® est une intervention d’ergothérapie préventive visant le développement d’un mode de vie sain et personnellement signifiant pour les aînés. élaboré sur le thème central de la santé à travers les activités quotidiennes, le programme combine une approche de groupe (8-10 personnes, 2h/sem.) à des interventions individuelles mensuelles (clark et al., 2015). animés par un ergothérapeute formé au programme, les groupes portent sur 12 thèmes reconnus comme importants par les aînés : vieillissement; utilisation du temps; exercice physique et cognitif; gestion du stress; nutrition; utilisation des moyens de transport; sécurité à domicile et dans la communauté; relations interpersonnelles; utilisation du système de santé et de services sociaux; épanouissement, sexualité et fin du programme. en plus d’être un lieu d’échange et de réflexion, les rencontres de groupes sont principalement axées sur l’action, incluant la planification et l’expérimentation de sorties mensuelles dans la communauté. élément central du programme, ces sorties favorisent non seulement l’autonomie du groupe et l’application des concepts enseignés, mais elles représentent aussi des occasions d’appartenance, de connexion et de contribution aux autres et à la communauté. quant aux rencontres individuelles, elles permettent d’approfondir et de personnaliser le contenu discuté dans les groupes, puis d’accompagner l’aîné dans les changements qu’il souhaite apporter à son mode de vie. récemment traduite et adaptée au québec sous le nom remodeler sa vie, cette intervention représente une avenue thérapeutique innovante pour la prévention des maladies chroniques et du déconditionnement; une priorité inscrite au plan d'action ministériel québécois de lutte contre la covid-19.
manuel du programme: https://www.caot.ca/client/product2/1077/item.html?language=fr_fr&amp;;dans sa version originale, le programme cible des aînés habitant dans la communauté, et ce, sans égards à leur âge, leur genre, leur culture ou leur état de santé. différents types de clientèles (autonomes, à risque de perte d’autonomie ou ayant des incapacités) peuvent ainsi prendre part au programme. malgré son caractère inclusif et universel, les recherches se poursuivent afin de comprendre pour qui le programme est le plus efficace. les résultats probants actuels pointent vers le recrutement d'aînés à risque de déclin, soit ceux reconnaissant le besoin d'apporter des changements dans leur mode de vie (ex. à la suite d'une transition de vie importante) ou ceux étant seuls, isolés ou inactifs. les résultats probants soulignent également l'importance de considérer diverses populations susceptibles de bénéficier du programme incluant les aînés habitant en milieu rural ou présentant des problèmes de santé spécifiques (douleur chronique, dépression, cancer). malgré tout, il importe de rappeler que même les aînés actifs et autonomes peuvent se trouver en situation de vulnérabilité et à risque de déclin physique, cognitif et social.;le vieillissement de la population et le rétablissement post-pandémie occasionnent d’importants défis individuels et sociétaux requérant la mise en place d’approches préventives efficaces. au québec, les personnes de 65 ans et plus représentent près du cinquième (19,7 %) de la population et cette proportion sera en forte croissance jusqu’en 2031, particulièrement dans la région du bas saint-laurent où la part des aînés pourrait atteindre plus du tiers (35%) en 2041 (institut de la statistique du québec, 2021). en vieillissant, plusieurs facteurs liés à la personne (maladies chroniques, incapacités), au contexte (ex. âgisme) et aux transitions de vie (ex. passage à la retraite) peuvent affecter la santé et le bien-être des aînés. en contexte de pandémie, plusieurs de ces facteurs sont exacerbés en raison des mesures de confinement et de distanciation sociale (institut national de santé publique du québec, 2020; raymond et al., 2020). ces restrictions dans les activités et les déplacements des aînés risquent ainsi d’accroître leur vulnérabilité et leur risque de déconditionnement physique, cognitif et social (institut national de santé publique du québec, 2020). puisqu’elles constituent des éléments-clés du vieillissement en santé (statistique canada, 2019; oms, 2021) et un besoin non répondu (levasseur et al., 2014; turcotte et al., 2015), la prévention et la participation sociale doivent être au cœur des actions et des services visant à composer avec le vieillissement démographique et à relever les défis sociaux et de santé liés à la présente crise sanitaire. ;le programme remodeler sa vie a pour objectif d’aider les aînés à développer un mode de vie sain et porteur de sens. pour ce faire, le programme mise sur l’expertise des ergothérapeutes en matière d’occupation humaine, et ce, afin d’agir sur des déterminants centraux du vieillissement en santé tels que la participation sociale, le développement de stratégies adaptatives et l’intégration de nouveaux comportements favorables à la santé. afin de maintenir ou d’améliorer la qualité de vie tout au long du vieillissement, le programme vise aussi à prévenir et à mieux gérer les maladies chroniques et le déconditionnement; des facteurs importants et coûteux liés à la présence d’incapacités et à une moindre qualité de vie (oms, 2002, 2005).
2. article vulgarisé_revue vie et vieillissement (p.4-9) ; https://www.chaire-droits-aines.ulaval.ca/sites/chaire-droits-aines.ulaval.ca/files/vv_vol15_no3_final_final_p53.pdf
3. article vulgarisé_revue encrâge ; https://www.cdrv.ca/clients/santeestrie/sous-sites/centres_de_recherche/cdrv/mieux-vieillir/journal-encrage/encrage_2020.pdf
4. recension systématique sur les effets cliniques et économiques du programme ; https://journals.sagepub.com/doi/full/10.1177/0008417419830429;1994-2010 (testé en californie) et 2019-2021 (traduction et adaptation) ;canada,
québec,
estrie,
sherbrooke;centre de recherche sur le vieillissement du ciusss de l'estrie-chus;ciusss de l'estrie-chus, institut de recherche en santé du canada (irsc), fonds de recherche du québec – santé (frqs), réseau provincial de recherche en adaptation-réadaptation (repar), réseau québécois de recherche sur le vieillissement (rqrv), ordre des ergothérapeutes du québec (oeq), association canadienne des ergothérapeutes (ace);ayant fait l’objet de deux essais cliniques à répartition aléatoire, la version originale du programme est jugée rentable (sous les 50 000 $ d'années de vie pondérées par la qualité de vie) et favorise une amélioration de la qualité des interactions sociales, du fonctionnement, de la vitalité, de la santé mentale et de la satisfaction envers la vie des aînés. la majorité (90 %) des améliorations sont maintenues 6 mois après la fin du programme. de plus, les participants au programme avaient tendance à utiliser moins de services (967 $) que les aînés sans intervention (3 334 $) ou ayant participé à un groupe d’activités sociales (1 726 $). réalisée le plus souvent dans la communauté et dans un contexte multiethnique, cette intervention de groupe permet de contrer plusieurs défis aux pratiques cliniques préventives, soit notamment les connaissances limitées des patients, le manque de temps des intervenants et les modalités organisationnelles limitées pour la prestation et le suivi des mesures préventives. nos travaux indiquent que la version franco-canadienne remodeler sa vie est faisable, qu’elle permet d’accroître la santé mentale, l’intérêt envers les loisirs et l’équilibre de vie d’aînés ayant différents niveaux d’autonomie fonctionnelle.
- article scientifique sur la première étude pilote franco-canadienne ; https://www.ncbi.nlm.nih.gov/pmc/articles/pmc6813513/
- second article scientifique sur l'étude pilote franco-canadienne https://www.researchgate.net/publication/342450901_remodeler_sa_vier_lifestyle_redesign_premiere_etude_pilote_aupres_d'aines_franco-canadiens
- article scientifique sur l'adaptation du programme auprès d'une clientèle atteinte de douleur chronique https://www.researchgate.net/publication/343369682_french-canadian_adaptation_of_lifestyle_redesignr_for_chronic_pain_management_a_pre-experimental_pilot_study;plusieurs forces font du programme remodeler sa vie une intervention d'intérêt afin de promouvoir le bien vieillir chez soi, dans sa communauté. premièrement, en raison la qualité de ses évidences scientifiques (ex. résultats probants américains et québécois) et de sa conceptualisation (structure flexible et multimodale, accent sur la prévention et la participation sociale, animation par un professionnel), le programme s’inscrit de façon cohérente avec différentes politiques, réformes et lignes directrices en santé. aux états-unis, par exemple, le lifestyle redesign est une des interventions de santé publique les plus reconnues. au québec, tel que mentionné, l’implantation du programme représente une réponse adaptée et efficace au fardeau croissant des maladies chroniques et du déconditionnement physique, cognitif et social. deuxièmement, en renforçant le pouvoir d’agir des aînés et en repositionnant les activités riches de sens comme moteur de la santé et du bien-être, le programme permet de rompre avec le caractère prescriptif et symptomatologique des interventions actuelles visant les comportements de santé. en effet, la reconnaissance de l’expérience (ex. plaisir, relations) et de la participation à un large éventail d'activités permet d’aller au-delà des prescriptions habituelles quant à l’exercice physique et au régime alimentaire, une limite reconnue des interventions de santé publique. troisièmement, puisque le programme permet d’agir de façon préventive, soit en amont des maladies chroniques et des incapacités, il constitue une innovation par rapport aux approches usuelles de nature curatives ou compensatoires. quatrièmement, l’adaptation du programme à une prestation en télésanté pourrait favoriser un accès équitable à des services numériques de promotion de la santé de qualité, notamment pour les personnes habitant en milieu rural. ultimement, cette offre de services bonifiée pourrait permettre de réduire la pression sur le réseau de la santé et les organismes communautaires.;bien que le programme reçoive un appui favorable et un intérêt grandissant de la part des chercheurs, des cliniciens et des gestionnaires, son implantation en milieu communautaire québécois comporte des défis dont les principaux sont en lien avec sa durée, son coût, l’établissement de partenariats ainsi que la mise en place et la pérennisation des ressources. malgré ces défis, les personnes rencontrées dans le cadre de nos travaux reconnaissent sans équivoque la pertinence d’intégrer le programme au continuum de soins de santé et de services sociaux.;pre mélanie levasseur;université de sherbrooke et centre de recherche sur le vieillissement du ciusss de l'estrie-chus;melanie.levasseur@usherbrooke.ca </v>
      </c>
      <c r="R47" s="26" t="str">
        <f>IFERROR(IF(AND(SEARCH('Recherche par mots clés'!$C$4,Q47)&gt;0,'Recherche par mots clés'!$C$4&lt;&gt;""),MAX($R$2:R46)+1,""),"")</f>
        <v/>
      </c>
    </row>
    <row r="48" spans="1:18" ht="409" customHeight="1" x14ac:dyDescent="0.2">
      <c r="A48" s="24" t="s">
        <v>79</v>
      </c>
      <c r="B48" s="39" t="s">
        <v>619</v>
      </c>
      <c r="C48" s="24" t="s">
        <v>620</v>
      </c>
      <c r="D48" s="24" t="s">
        <v>621</v>
      </c>
      <c r="E48" s="24" t="s">
        <v>622</v>
      </c>
      <c r="F48" s="24" t="s">
        <v>623</v>
      </c>
      <c r="G48" s="24">
        <v>2015</v>
      </c>
      <c r="H48" s="24" t="s">
        <v>84</v>
      </c>
      <c r="I48" s="24" t="s">
        <v>85</v>
      </c>
      <c r="J48" s="24" t="s">
        <v>624</v>
      </c>
      <c r="K48" s="24" t="s">
        <v>625</v>
      </c>
      <c r="L48" s="24" t="s">
        <v>626</v>
      </c>
      <c r="M48" s="24" t="s">
        <v>75</v>
      </c>
      <c r="N48" s="24" t="s">
        <v>89</v>
      </c>
      <c r="O48" s="24" t="s">
        <v>627</v>
      </c>
      <c r="P48" s="24" t="s">
        <v>90</v>
      </c>
      <c r="Q48" s="26" t="str">
        <f t="shared" si="0"/>
        <v>habitation
soutien à domicile
services de proximité
transport et mobilité active
participation sociale et loisirs
proche aidance
connaissance des services;be advice;depuis l'ouverture de la première partie de hogeweyk® en 2008, nous suscitons l'intérêt du monde entier. en tant que fondateurs de hogeweyk®, nous avons commencé à inspirer et à guider les autres sur la façon de désinstitutionnaliser, transformer et normaliser le cadre de vie et les soins aux personnes âgées. avec le paradigm® de be advice, l'équipe de be advice conseille et soutient la création et la mise en œuvre de concepts de soins innovants avec une vision radicalement différente des soins, de la vie et du bien-être des personnes atteintes ou non de démence dans le monde entier. avec des années d'expérience en tant qu'agent de pratique du changement et conseiller, nous mettons les gens au défi d'abandonner leurs anciennes façons de penser. nous écoutons, inspirons et défions ; nous soutenons l'innovation, la vision et le développement de concepts et aidons à la mise en œuvre.
since the opening of the first part of the hogeweyk® in 2008, we gain interest from all over the world. as founders of the hogeweyk® we have started to inspire and guide others on how to de-instutionalise, transform and normalise the living environment and care for the elderly.
with the be advice paradigm®, the be advice team advises on and supports the creation and implementation of innovative care concepts with a radically different view on care, living and wellbeing for people with and without dementia all over the world. with years of experience as a hands-on agent for change and advisor, we challenge people to let go of old ways of thinking. we listen, inspire and challenge; we support innovation, vision and concept development and assist with implementation.;décideurs gouvernementaux (y compris les ministres et les secrétaires d'état), directeurs et gestionnaires du domaine de la santé, entrepreneurs cherchant à démarrer quelque chose de nouveau, organisations existantes désireuses de se transformer, leaders dans des secteurs autres que la santé en quête d'inspiration pour l'innovation et la transformation, architectes exerçant dans ou hors du secteur de la santé.
government policy makers (including ministers and state secretaries), directors and managers in healthcare, entrepeneurs looking to start something new, existing organisations willing to transform, leaders from sectors other than healthcare looking for inspiration in innovation and transformation, architects operating in or outside the healthcare sector.;les conseillers seniors de be advice sont les fondateurs de hogeweyk®. le be advice paradigm©, avec ses 7 piliers et 4 domaines interdépendants, est né de nos connaissances et de l’expérience acquise lors de la transformation de l'ancienne maison de retraite 'hogewey' en 'the hogeweyk®', d’inspiration de nouvelles façons de faire aux pays-bas, en europe, en australie, en nouvelle-zélande, aux états-unis, au canada et de connaissances scientifiques. la réussite de l’initiative hogeweyk® a ouvert la voie à un nouveau mode de soins aux pays-bas et est devenue une grande source d'inspiration pour d'autres dans le monde qui cherchent à humaniser les soins pour le nombre croissant de personnes atteintes de démence.
the senior advisors of be advice are the founders of the hogeweyk®. the be advice paradigm©, with its interrelated 7 pillars and 4 domains, has emerged from our knowledge and experience gained during the transformation of the old nursing home 'hogewey' into 'the hogeweyk', our guidance of the early adopters of our disruptive concept in the netherlands, europe, australia, new zealand, usa, canada, and scientific insights. this highly successful first initiative paved the way for a new way of care in the netherlands and has become a great inspiration for others around the world who are looking to humanise care for the growing numbers of people diagnosed with dementia.
;nous croyons fermement à la désinstitutionnalisation des soins et à la nécessité d'émanciper les personnes atteintes de démence et de les inclure dans la société. nous savons d’expérience que les choses peuvent être faites différemment et souhaitons conseiller et soutenir les autres sur leur chemin de création, de désinstitutionnalisation et de transformation.
we strongly believe in the de-institutionalisation of care and the need to emancipate people living with dementia and include them in society. we know first-hand that things can be done differently and advise and support others on their path of creation, de-institutionalisation and transformation.;2015;hollande,
weesp;vivium zorggroep (vivium care group);groupe de soins vivium. plusieurs instituts de recherche, par exemple : acmts (canada), université de l'alberta, université de maastricht, université d'utrecht, homes4life (certification pour le vieillissement sur place), internationale de la maladie d'alzheimer, institut national néerlandais de la santé publique et de l'environnement, ministère néerlandais de la santé, du bien-être et des sports, l'institut australien de la santé et du bien-être, générations travaillant ensemble, écosse.
vivium care group. several research institutes, e.g..: cadth (canada), university of alberta, university of maastricht, utrecht university, homes4life (certification for ageing in place), alzheimer's disease international, dutch national institute of public health and environment, dutch ministry of health, welfare and sport, the australian institute of health and welfare, generations working together, scotland;désinstitutionnalisation, transformation et normalisation des maisons de soins - nouvelles et existantes, réhumanisation des soins prodigués, nouveaux environnements de vie conçus, pensés et construits afin de créer un sens de la vie normale, communautés inclusives, implication sociale améliorée, implication intergénérationnel, qualité de vie considérablement augmentée, émancipation des personnes atteintes de démence et des personnes âgées en général.
soutenir la réalisation de nombreuses nouvelles initiatives dans le monde, par exemple : newdirection care, microtown™ en australie, the care village en nouvelle-zélande, village landais alzheimer en france, rietveld aux pays-bas, strømmehaven en norvège, carpe diem dementia village en norvège, village alzheimer fondaziona roma à rome.
deinstitutionalization, transformation and normalisation of care homes - new and existing, re-humanisation of care provided, new designed living environments, no care home stigma but a sense of normal life, inclusive communities, improved social engagement, intergenerational engagement, greatly increased quality of life, emancipation of people living with dementia and the elderly in general.
supporting the realisation of many new initiatives in the world, e.g..: newdirection care, microtown™ in australia, the care village in new zealand, village landais alzheimer in france, rietveld in the netherlands, strømmehaven in norway, carpe diem dementia village in norway, alzheimer’s village fondaziona roma in rome.;le paradigme be advice©, avec ses 7 piliers interdépendants et ses 4 domaines, soutient et guide les initiateurs à développer leur propre communauté ou cadre de vie, adapté à leurs possibilités et leur culture. discuter des piliers et des domaines avec le soutien de l'équipe be advice fournit de nouvelles perspectives et de nouveaux résultats pour le client.
the be advice paradigm© with 7 interrelated pillars and 4 domains supports and guides initiators to develop their own community or living environment, adapted to their possibilities and culture. discussing the pillars and domains with the support of the be advice team provides new insights and outcomes for the client.;non spécifié;iris van slooten;be advice ;iris@bethecareconcept.com</v>
      </c>
      <c r="R48" s="26" t="str">
        <f>IFERROR(IF(AND(SEARCH('Recherche par mots clés'!$C$4,Q48)&gt;0,'Recherche par mots clés'!$C$4&lt;&gt;""),MAX($R$2:R47)+1,""),"")</f>
        <v/>
      </c>
    </row>
    <row r="49" spans="1:18" ht="409" customHeight="1" x14ac:dyDescent="0.2">
      <c r="A49" s="24" t="s">
        <v>472</v>
      </c>
      <c r="B49" s="24" t="s">
        <v>628</v>
      </c>
      <c r="C49" s="24" t="s">
        <v>629</v>
      </c>
      <c r="D49" s="24" t="s">
        <v>630</v>
      </c>
      <c r="E49" s="24" t="s">
        <v>631</v>
      </c>
      <c r="F49" s="24" t="s">
        <v>632</v>
      </c>
      <c r="G49" s="24" t="s">
        <v>633</v>
      </c>
      <c r="H49" s="24" t="s">
        <v>634</v>
      </c>
      <c r="I49" s="24" t="s">
        <v>635</v>
      </c>
      <c r="J49" s="24" t="s">
        <v>636</v>
      </c>
      <c r="K49" s="24" t="s">
        <v>637</v>
      </c>
      <c r="L49" s="24" t="s">
        <v>638</v>
      </c>
      <c r="M49" s="24" t="s">
        <v>75</v>
      </c>
      <c r="N49" s="24" t="s">
        <v>639</v>
      </c>
      <c r="O49" s="24" t="s">
        <v>635</v>
      </c>
      <c r="P49" s="24" t="s">
        <v>640</v>
      </c>
      <c r="Q49" s="26" t="str">
        <f t="shared" si="0"/>
        <v>soutien à domicile
participation sociale et loisirs
proche aidance
connaissance des services;bibliomobile brandon;toutes les trois semaines des équipes de 2 bénévoles visiteront les ainés avec un véhicule aménagé en bibliothèque mobile. les ainés pourront emprunter des volumes, magazines, jeux et autres. les bénévoles agissent comme sentinelles pour briser l'isolement.;personnes agées de 65 ans et plus vivant à domicile;la pandémie nous a forcé à entamer une réfléxion sur l'isolement social des personnes aînées. nous avons sondé la population sur leurs besoins et c'est à partir de là qu'est née le projet bibliomobile brandon.;réduire l'isolement social. améliorer les capacités cognitives des ainés. tisser un filet de sécurité social. améliorer les connaissances générales.;2021-2022;canada,
québec,
lanaudière,
mrc d'autray,
saint-gabriel;centre d'action bénévole brandon;plusieurs organismes du secteur de brandon seront partenaires. les bénévoles sont tous des citoyens de la communauté.;nous sommes au tout début du projet et dans la phase 'pilote' donc nous ne pouvons pas répondre à la question. le projet se déploiera officiellement en 2022.;nous ne sommes pas en mesure de répondre à cette question pour l'instant, car nous sommes au tout début du projet.;non spécifié;gabrielle malo-bibeau;centre d'action bénévole brandon;cabbrandoninfo@gmail.com</v>
      </c>
      <c r="R49" s="26" t="str">
        <f>IFERROR(IF(AND(SEARCH('Recherche par mots clés'!$C$4,Q49)&gt;0,'Recherche par mots clés'!$C$4&lt;&gt;""),MAX($R$2:R48)+1,""),"")</f>
        <v/>
      </c>
    </row>
    <row r="50" spans="1:18" ht="409" customHeight="1" x14ac:dyDescent="0.2">
      <c r="A50" s="24" t="s">
        <v>305</v>
      </c>
      <c r="B50" s="39" t="s">
        <v>641</v>
      </c>
      <c r="C50" s="24" t="s">
        <v>642</v>
      </c>
      <c r="D50" s="24" t="s">
        <v>643</v>
      </c>
      <c r="E50" s="24" t="s">
        <v>644</v>
      </c>
      <c r="F50" s="24" t="s">
        <v>645</v>
      </c>
      <c r="G50" s="24">
        <v>2018</v>
      </c>
      <c r="H50" s="24" t="s">
        <v>646</v>
      </c>
      <c r="I50" s="24" t="s">
        <v>312</v>
      </c>
      <c r="J50" s="24" t="s">
        <v>313</v>
      </c>
      <c r="K50" s="24" t="s">
        <v>647</v>
      </c>
      <c r="L50" s="24" t="s">
        <v>648</v>
      </c>
      <c r="M50" s="7" t="s">
        <v>649</v>
      </c>
      <c r="N50" s="24" t="s">
        <v>317</v>
      </c>
      <c r="O50" s="24" t="s">
        <v>318</v>
      </c>
      <c r="P50" s="24" t="s">
        <v>319</v>
      </c>
      <c r="Q50" s="26" t="str">
        <f t="shared" si="0"/>
        <v>soutien à domicile
services de proximité
transport et mobilité active
participation sociale et loisirs
proche aidance
connaissance des services;itmav (outreach &amp; liasion support for seniors);l’itmav vise à soutenir les personnes ainées vulnérables et isolées. au cami, le programme itmav est connu sous le nom de programme seniors outreach. il permet à l'organisme d'identifier les personnes ainées vulnérables et de nouer des relations avec eux et leurs familles. l'agent d'approche met la personne âgée et sa famille en contact avec des programmes et des services qui soutiennent le maintien de l'autonomie.
itmav seeks to support vulnerable and isolated seniors. at cami, the itmav program is known as the seniors outreach program. it allows the organization to identify vulnerable seniors and to build relationships with them and their families. the outreach agent connects the senior and their families to programs and services that supports the maintenance of autonomy.;les participants ciblés sont des personnes ainées anglophones vulnérables
targeted participants are vulnerable english-speaking seniors;avoir une population vieillissante dans une région éloignée est un défi en soi. le fait d'être une communauté linguistique minoritaire ajoute une autre couche de défis en termes d'accès aux services. la majorité des anglophones vivent dans les communautés de grosse-île et de l'île d'entrée, qui sont aussi plus isolées géographiquement de l'île principale où la majorité des services sont disponibles.
having an aging population in a remote region is a challenge in itself. being a linguistic minority community adds another layer of challenges in terms of access to services. the majority of english-speakers live in the communities of grosse ile and entry island, which are also more geographically isolated from the main island where the majority of services are available.;nos objectifs visés sont : 1 : briser l'isolement des personnes ainées et favoriser l'implication sociale. 2 : accroître l'accès aux services sociaux et de santé en anglais. 3. maintenir la santé, le bien-être et l'autonomie des personnes ainées. 4. assurer l'accès aux services de proximité.
our targeted objectives are: 1: break isolation among seniors &amp; encourage social involvement. 2: increase access to health &amp; social services in english. 3. maintain health, well-being and autonomy among seniors. 4. ensure access to services within proximity.;2018;canada,
québec,
gaspésie-iles-de-la-madeleine,
grosse-ile;cisss des iles;cisss des iles, cami, centre d'action benevole, community health &amp; social services network (chssn);amène un meilleur accès aux services publics (cisss, popote roulante, etc...), diminue l'isolement des seniors, augmente la collaboration entre les partenaires pour soutenir les aînés anglophones, favorise l'autonomie.
greater access to public services (cisss, meals on wheels, etc...), decreases isolation among seniors, greater collaboration with partners to support english-speaking seniors, promotes autonomy.;ces initiatives nous ont permis d'être plus proactifs et d'atteindre notre population la plus vulnérable. il y a une grande volonté des partenaires de collaborer, l’équipe d'employés est engagée et dévouée, il y a un soutien continu du chssn, nouveau financement provincial des centres de bien-être. accès facile aux aînés et aux partenaires puisque nous sommes dans une petite communauté.
these initiatives have allowed us to be more pro-active and reach out to our most vunerable population. overwhelming willingness from partners to collaborate, committed and dedicated team of employees, on-going support from the chssn, new provincial funding foe wellness centres.;le financement du programme itmav couvre à peine le programme que nous proposons. nous devons donc trouver des bénévoles pour soutenir les programmes en cas de besoin. certaines situations peuvent être délicates dans les petites communautés avec des gens que l'on connaît. cela peut créer des problèmes de confidentialité, etc. il est difficile de séparer le travail du personnel, car nous connaissons la situation de chaque personne.
the itmav funding barely covers the program that we offer, finding volunteers to support programs when needed. small community - delicate situations with people that we know, confidentiality issues, etc.. it's hard to separate work from personal, as we know everyone and their situations.;helena burke;council for anglophone magdalen islanders (cami);helena@micami.ca</v>
      </c>
      <c r="R50" s="26" t="str">
        <f>IFERROR(IF(AND(SEARCH('Recherche par mots clés'!$C$4,Q50)&gt;0,'Recherche par mots clés'!$C$4&lt;&gt;""),MAX($R$2:R49)+1,""),"")</f>
        <v/>
      </c>
    </row>
    <row r="51" spans="1:18" ht="409" customHeight="1" x14ac:dyDescent="0.2">
      <c r="A51" s="24" t="s">
        <v>305</v>
      </c>
      <c r="B51" s="24" t="s">
        <v>650</v>
      </c>
      <c r="C51" s="24" t="s">
        <v>651</v>
      </c>
      <c r="D51" s="24" t="s">
        <v>643</v>
      </c>
      <c r="E51" s="24" t="s">
        <v>644</v>
      </c>
      <c r="F51" s="24" t="s">
        <v>652</v>
      </c>
      <c r="G51" s="24">
        <v>2021</v>
      </c>
      <c r="H51" s="7" t="s">
        <v>646</v>
      </c>
      <c r="I51" s="24" t="s">
        <v>312</v>
      </c>
      <c r="J51" s="24" t="s">
        <v>313</v>
      </c>
      <c r="K51" s="24" t="s">
        <v>653</v>
      </c>
      <c r="L51" s="24" t="s">
        <v>654</v>
      </c>
      <c r="M51" s="7" t="s">
        <v>655</v>
      </c>
      <c r="N51" s="24" t="s">
        <v>317</v>
      </c>
      <c r="O51" s="24" t="s">
        <v>318</v>
      </c>
      <c r="P51" s="24" t="s">
        <v>319</v>
      </c>
      <c r="Q51" s="26" t="str">
        <f t="shared" si="0"/>
        <v>soutien à domicile
services de proximité
transport et mobilité active
participation sociale et loisirs
proche aidance
connaissance des services;wellness centres for seniors;les centres de bien-être représentent un programme géré par la communauté qui vise à maintenir et à améliorer la santé et le bien-être des personnes ainées anglophones, à améliorer l'accès et la connaissance des services de santé et sociaux, et à réduire l'isolement social grâce à des programmes ciblés et éclairés.
wellness centres are a community-run program that aims to maintain and improve the health and well-being of english-speaking seniors, to improve access to and knowledge of health and social services, and to decrease social isolation through purposeful and informed programming.;les participants ciblés sont des personnes ainées anglophones vulnérables
targeted participants are vulnerable english-speaking seniors;avoir une population vieillissante dans une région éloignée est un défi en soi. le fait d'être une communauté linguistique minoritaire ajoute une autre couche de défis en termes d'accès aux services. la majorité des anglophones vivent dans les communautés de grosse-île et de l'île d'entrée, qui sont aussi plus isolées géographiquement de l'île principale où la majorité des services sont disponibles.
having an aging population in a remote region is a challenge in itself. being a linguistic minority community adds another layer of challenges in terms of access to services. the majority of english-speakers live in the communities of grosse ile and entry island, which are also more geographically isolated from the main island where the majority of services are available.;nos objectifs visés sont : 1 : briser l'isolement des personnes ainées et favoriser l'implication sociale. 2 : accroître l'accès aux services sociaux et de santé en anglais. 3. maintenir la santé, le bien-être et l'autonomie des personnes ainées. 4. assurer l'accès aux services de proximité
our targeted objectives are: 1: break isolation among seniors &amp; encourage social involvement. 2: increase access to health &amp; social services in english. 3. maintain health, well-being and autonomy among seniors. 4. ensure access to services within proximity.;2021;canada,
québec,
gaspésie-iles-de-la-madeleine,
grosse-ile;cisss des iles;cisss des iles, cami, centre d'action benevole, community health &amp; social services network (chssn);un meilleur accès à l'information et à l'éducation sur la santé en anglais, diminution de l'isolement des personnes aînées, favorise la santé et le bien-être des personnes aînées et les valorise en tant qu'individus, favorise l'autonomie.
greater access to health information &amp; education in english, decreases isolation among seniors, promotes health and well-being for seniors, and values them as individuals, promotes autonomy.;ces initiatives nous ont permis d'être plus proactifs et d'atteindre notre population la plus vulnérable. il y a une grande volonté des partenaires de collaborer, l’équipe d'employés est engagée et dévouée, il y a un soutien continu du chssn, nouveau financement provincial des centres de bien-être. fournit des ressources pour soutenir la prévention et la sensibilisation à la santé pour les personnes âgées en anglais.
these initiatives have allowed us to be more pro-active and reach out to our most vunerable population.
strengths: overwhelming willingness from partners to collaborate, committed and dedicated team of employees, on-going support from the chssn, new provincial funding foe wellness centres. provides resources to support health prevention and awareness for seniors in english.;limites : trouver des bénévoles pour soutenir les programmes en cas de besoin. 
engager et mobiliser les personnes aînées peut être difficile, essayer de trouver des activités qui plaisent à tout le monde... par exemple : une clientèle à la fois masculine et féminine.
limitations: finding volunteers to support programs when needed. engaging and mobilizing seniors can be hard, trying to find activities that pleases everyone...example: both a male and female clientele.;helena burke;council for anglophone magdalen islanders (cami);helena@micami.ca</v>
      </c>
      <c r="R51" s="26" t="str">
        <f>IFERROR(IF(AND(SEARCH('Recherche par mots clés'!$C$4,Q51)&gt;0,'Recherche par mots clés'!$C$4&lt;&gt;""),MAX($R$2:R50)+1,""),"")</f>
        <v/>
      </c>
    </row>
    <row r="52" spans="1:18" ht="409" customHeight="1" x14ac:dyDescent="0.2">
      <c r="A52" s="24" t="s">
        <v>305</v>
      </c>
      <c r="B52" s="39" t="s">
        <v>656</v>
      </c>
      <c r="C52" s="24" t="s">
        <v>657</v>
      </c>
      <c r="D52" s="24" t="s">
        <v>308</v>
      </c>
      <c r="E52" s="24" t="s">
        <v>644</v>
      </c>
      <c r="F52" s="24" t="s">
        <v>652</v>
      </c>
      <c r="G52" s="24">
        <v>2006</v>
      </c>
      <c r="H52" s="7" t="s">
        <v>646</v>
      </c>
      <c r="I52" s="24" t="s">
        <v>312</v>
      </c>
      <c r="J52" s="24" t="s">
        <v>313</v>
      </c>
      <c r="K52" s="24" t="s">
        <v>658</v>
      </c>
      <c r="L52" s="24" t="s">
        <v>659</v>
      </c>
      <c r="M52" s="7" t="s">
        <v>660</v>
      </c>
      <c r="N52" s="24" t="s">
        <v>317</v>
      </c>
      <c r="O52" s="24" t="s">
        <v>318</v>
      </c>
      <c r="P52" s="24" t="s">
        <v>319</v>
      </c>
      <c r="Q52" s="26" t="str">
        <f t="shared" si="0"/>
        <v>soutien à domicile
services de proximité
transport et mobilité active
participation sociale et loisirs
proche aidance
connaissance des services;community health education program (chep);le programme chep vise à accroître la disponibilité de l'information sur la promotion de la santé et la prévention des maladies pour les communautés anglophones et à accroître la collaboration entre les professionnels de la santé communautaire et publique. ce programme dynamique facilite l'apprentissage d'information en anglais sur la santé et les services sociaux aux communautés anglophones québécoises éloignées, rurales ou dispersées. la formation est donnée à distance via la vidéoconférence, des sessions  dvd et des activités de suivi.
the chep program seeks to increase the availability of health promotion and disease prevention information for english-speaking communities and increased collaboration between community and public health professionals. this dynamic program facilitates distance community learning of health and social services information in english to remote, rural or dispersed quebec communities via videoconferencing, dvd sessions and follow-up activities.;les participants ciblés sont des personnes ainées anglophones vulnérables.
targeted participants are vulnerable english-speaking seniors.;avoir une population vieillissante dans une région éloignée est un défi en soi. le fait d'être une communauté linguistique minoritaire ajoute une autre couche de défis en termes d'accès aux services. la majorité des anglophones vivent dans les communautés de grosse-île et de l'île d'entrée, qui sont aussi plus isolées géographiquement de l'île principale où la majorité des services sont disponibles.
having an aging population in a remote region is a challenge in itself. being a linguistic minority community adds another layer of challenges in terms of access to services. the majority of english-speakers live in the communities of grosse ile and entry island, which are also more geographically isolated from the main island where the majority of services are available.;nos objectifs visés sont : 1 : briser l'isolement des personnes ainées et favoriser l'implication sociale. 2 : accroître l'accès aux services sociaux et de santé en anglais. 3. maintenir la santé, le bien-être et l'autonomie des personnes ainées. 4. assurer l'accès aux services de proximité
our targeted objectives are: 1: break isolation among seniors &amp; encourage social involvement. 2: increase access to health &amp; social services in english. 3. maintain health, well-being and autonomy among seniors. 4. ensure access to services within proximity.;2006;canada,
québec,
gaspésie-iles-de-la-madeleine,
grosse-ile;cisss des iles;cisss des iles, cami, centre d'action benevole, community health &amp; social services network (chssn);un meilleur accès à l'information et à l'éducation en anglais.
greater access to information and education in english.;accessibilité d’informations en anglais directement d'un professionnel de la santé sur diverses maladies et problèmes de santé.
provides information in english directly from a health professional on various diseases and health conditions.;nos personnes ainées ont des taux d'éducation inférieurs, de sorte que le contenu peut parfois les dépasser, ce qui décourage la participation.
our seniors have lower rates of education, so the content can be over their head at times, which discourages participation;helena burke;council for anglophone magdalen islanders (cami);helena@micami.ca</v>
      </c>
      <c r="R52" s="26" t="str">
        <f>IFERROR(IF(AND(SEARCH('Recherche par mots clés'!$C$4,Q52)&gt;0,'Recherche par mots clés'!$C$4&lt;&gt;""),MAX($R$2:R51)+1,""),"")</f>
        <v/>
      </c>
    </row>
    <row r="53" spans="1:18" ht="409" customHeight="1" x14ac:dyDescent="0.2">
      <c r="A53" s="24" t="s">
        <v>305</v>
      </c>
      <c r="B53" s="39" t="s">
        <v>661</v>
      </c>
      <c r="C53" s="24" t="s">
        <v>662</v>
      </c>
      <c r="D53" s="24" t="s">
        <v>663</v>
      </c>
      <c r="E53" s="24" t="s">
        <v>664</v>
      </c>
      <c r="F53" s="24" t="s">
        <v>665</v>
      </c>
      <c r="G53" s="24">
        <v>2019</v>
      </c>
      <c r="H53" s="24" t="s">
        <v>646</v>
      </c>
      <c r="I53" s="24" t="s">
        <v>666</v>
      </c>
      <c r="J53" s="24" t="s">
        <v>667</v>
      </c>
      <c r="K53" s="24" t="s">
        <v>1385</v>
      </c>
      <c r="L53" s="24" t="s">
        <v>668</v>
      </c>
      <c r="M53" s="7" t="s">
        <v>669</v>
      </c>
      <c r="N53" s="24" t="s">
        <v>670</v>
      </c>
      <c r="O53" s="24" t="s">
        <v>671</v>
      </c>
      <c r="P53" s="24" t="s">
        <v>672</v>
      </c>
      <c r="Q53" s="26" t="str">
        <f t="shared" si="0"/>
        <v>soutien à domicile
services de proximité
transport et mobilité active
participation sociale et loisirs
proche aidance
connaissance des services;itmav for the anglophone population of the mrc bonaventure;l'intervenante auprès des personnes ainées veille au bien-être des personnes ainées anglophones de la mrc de bonaventure. l'intervenante offre des visites amicales, accompagne et oriente les personnes âgées vers les ressources appropriées visant à améliorer leur qualité de vie. la promotion du projet et de ses objectifs a été réalisée grâce à des publicités, la distribution de dépliants (postes canada et pharmacies), sur les médias sociaux ainsi que directement par des appels téléphoniques et des visites.
the seniors outreach worker works to ensure the well-being of anglophone seniors in the mrc of bonaventure.  the outreach worker offers friendly visits, accompanies, and refers seniors to appropriate resources aimed at improving their quality of life. promotion of the project and the objective was promoted through advertisements, pamphlets (canada post and pharmacies)  social media, telephone calls and visits.;personnes ainées anglophones isolés et vulnérables résidant dans la mrc bonaventure.
isolated, vulnerable anglophone seniors residing in mrc bonaventure.;un programme d'intervenants de proximité pour rejoindre les personnes ainées d'expression anglaise, les proches aidants et les ressources communautaires a été mis en place dans la mrc de bonaventure. le nombre d'anglophones vivant seuls et le manque de connaissance de l’information et des ressources en santé disponibles en anglais.
an outreach worker program to reach english-speaking seniors, caregivers and community resources is established in the mrc of bonaventure. the number of anglophones living alone and the lack of knowledge to health information and resources available in english.;identifier les personnes aînées isolées pour leur offrir les services et les ressources disponibles afin de rester plus longtemps dans leur domicile.
recruit isolated seniors to provide them with the services and resources available to stay in their home longer.;2019;canada,
québec,
gaspésie-iles-de-la-madeleine,
grosse-ile;casa - committee for anglophone social action;cisss de la gaspesie, appui, centre de justice de proximité, equi-justice, entre-tiens chaleurs, centre acclaime, family ties, clsc's - paspebiac  &amp; caplan - home care and social workers, cab port daniel gascons, cab paspebiac st simeon, cab maria;les personnes aînées ont pu recevoir du soutien hebdomadaire ainsi qu’un suivi selon leurs besoins. de nombreuses personnes âgées ont demandé à être téléphonées chaque semaine.
sujets : stratégies pour rejoindre les aînés vulnérables (ex : appels téléphoniques, promotion du service, visites à domicile). comment recruter de nouveaux membres isolés de la communauté par le biais de dépliants, d'annonces et de présentations, soutien mental lors de situations difficiles, discussions pour résoudre les cas simples et difficiles, rencontres avec les intervenants francophones des mrc voisines pour discuter de stratégies et s'entraider.
support was provided according to the needs of the seniors the senior outreach worker provided weekly support, follow-up’s. many seniors requested to be telephoned each week.  
topics : strategies on how to reach out to vulnerable seniors (ex: phone calls, promotion of service, home visits). how to recruit new isolated community members through flyers, ad’s as well as presentations, mental support when encountering difficult situations, discussions to resolve simple and difficult cases, meetings with the francophone outreach workers in neighbouring mrcs to discuss strategies and give each other support.;grâce à l'initiative, les visites à domicile ont donné confiance à la personne âgée et à la coordonnatrice et ont fourni l'information et les ressources requises par chaque personne âgée. cette initiative est un succès grâce à la collaboration des partenaires.
through the initiative the home visits provided trust with the senior and the coordinator; provided information and resources required by each individual senior; this initiative is a success with the collaboration of the partners;les limitations financières ont limité le nombre possible de visites aux personnes âgées. par exemple, on était incapable d'emmener une personne âgée pour le déjeuner (cela est très important car la plupart des aînés sont à faible revenu et isolés).
limitations limited of number of visitations to seniors; financial ie: unable to take a senior out for lunch (this is very important as most are low income and isolated)
;fay gallon;casa;fay@casa-gaspe.com</v>
      </c>
      <c r="R53" s="26" t="str">
        <f>IFERROR(IF(AND(SEARCH('Recherche par mots clés'!$C$4,Q53)&gt;0,'Recherche par mots clés'!$C$4&lt;&gt;""),MAX($R$2:R52)+1,""),"")</f>
        <v/>
      </c>
    </row>
    <row r="54" spans="1:18" ht="409" customHeight="1" x14ac:dyDescent="0.2">
      <c r="A54" s="24" t="s">
        <v>344</v>
      </c>
      <c r="B54" s="39" t="s">
        <v>446</v>
      </c>
      <c r="C54" s="24" t="s">
        <v>673</v>
      </c>
      <c r="D54" s="24" t="s">
        <v>674</v>
      </c>
      <c r="E54" s="24" t="s">
        <v>675</v>
      </c>
      <c r="F54" s="24" t="s">
        <v>676</v>
      </c>
      <c r="G54" s="24">
        <v>2008</v>
      </c>
      <c r="H54" s="24" t="s">
        <v>677</v>
      </c>
      <c r="I54" s="24" t="s">
        <v>678</v>
      </c>
      <c r="J54" s="24" t="s">
        <v>679</v>
      </c>
      <c r="K54" s="24" t="s">
        <v>680</v>
      </c>
      <c r="L54" s="24" t="s">
        <v>681</v>
      </c>
      <c r="M54" s="24" t="s">
        <v>75</v>
      </c>
      <c r="N54" s="24" t="s">
        <v>682</v>
      </c>
      <c r="O54" s="24" t="s">
        <v>683</v>
      </c>
      <c r="P54" s="24" t="s">
        <v>684</v>
      </c>
      <c r="Q54" s="26" t="str">
        <f t="shared" si="0"/>
        <v>participation sociale et loisirs
connaissance des services;connaissance des services; les travailleuses de milieu pour aînés sont disponibles pour écouter, aider et faire le référencement. ;on aimerait favoriser l'autonomie et l’intégration sociale des personnes qui vivent des situations d’exclusion, de pauvreté, de fragilité ou d’isolement social.;il y avait un manque de services sociaux dans le quartier st-françois, c'est pourqoi le centre communautaire petit espoir a été créé pour offrir des services variés aux citoyens de laval en général et plus particulièrement aux citoyens de saint-françois.;soutenir toute personne vulnérable et la diriger vers les ressources appropriées au besoin. ;2008;canada,
québec,
laval et capitale-nationale,
laval (saint-françois) et québec;centre communautaire petit espoir;ministère de l'immigration, de la francisation et de l'intégration, centre de services scolaire de laval,  ministère de la santé-sécrétariat aux aînés.;les personnes aînées peuvent rencontrer les travailleuses de milieu qui sont à l’écoute et prêtes à aider. les résultats positifs sont: le développement de l'autonomie et de la confiance à soi, l'amélioration de la qualité de vie des aînés, connaissance des ressources autour d'eux et beacoup plus. ;dévouement des employés du centre et son entraînement constant.
création de lien de confiance entre les aînées et les travailleuses de milieu pour mieux cibler les besoins des aînées.
donner aux aînés le pouvoir d'agir et la connaissance de ressources. ;non spécifié;maryna horbunenko;centre communautaire petit espoir;maryna.petitespoir@videotron.ca</v>
      </c>
      <c r="R54" s="26" t="str">
        <f>IFERROR(IF(AND(SEARCH('Recherche par mots clés'!$C$4,Q54)&gt;0,'Recherche par mots clés'!$C$4&lt;&gt;""),MAX($R$2:R53)+1,""),"")</f>
        <v/>
      </c>
    </row>
    <row r="55" spans="1:18" ht="409" customHeight="1" x14ac:dyDescent="0.2">
      <c r="A55" s="24" t="s">
        <v>344</v>
      </c>
      <c r="B55" s="39" t="s">
        <v>199</v>
      </c>
      <c r="C55" s="24" t="s">
        <v>685</v>
      </c>
      <c r="D55" s="24" t="s">
        <v>686</v>
      </c>
      <c r="E55" s="24" t="s">
        <v>675</v>
      </c>
      <c r="F55" s="24" t="s">
        <v>687</v>
      </c>
      <c r="G55" s="24">
        <v>2008</v>
      </c>
      <c r="H55" s="7" t="s">
        <v>688</v>
      </c>
      <c r="I55" s="24" t="s">
        <v>678</v>
      </c>
      <c r="J55" s="24" t="s">
        <v>679</v>
      </c>
      <c r="K55" s="24" t="s">
        <v>689</v>
      </c>
      <c r="L55" s="24" t="s">
        <v>690</v>
      </c>
      <c r="M55" s="40" t="s">
        <v>75</v>
      </c>
      <c r="N55" s="24" t="s">
        <v>682</v>
      </c>
      <c r="O55" s="24" t="s">
        <v>683</v>
      </c>
      <c r="P55" s="24" t="s">
        <v>684</v>
      </c>
      <c r="Q55" s="26" t="str">
        <f t="shared" si="0"/>
        <v>participation sociale et loisirs
connaissance des services;participation sociale et loisirs;la mission du centre est de favoriser l'amélioration de la qualité de vie à travers l’augmentation des compétences individuelles et collectives des personnes démunies, isolées, et vulnérables. 
pour atteindre nos cibles, nous offrons plusieurs cours (informatique et ipad, langues, gymnastique douce pour aînés), ateliers (recherche d’emploi, couture), conférences, activités éducatives et communautaires.;on aimerait briser l’isolement des personnes âgées, favoriser l’intégration des nouveaux arrivants et réfugiés dans le besoin, leur offrir un lieu de socialisation, d'appartenance et d'entraide à travers des programmes de rapprochement intergénérationnel et interculturel.;il y avait un manque de services sociaux dans le quartier st-françois, c'est pourqoi le centre communautaire petit espoir a été créé pour offrir des services variés aux citoyens de laval en général et plus particulièrement aux citoyens de saint-françois.;promouvoir l’entraide, l’engagement social et la prise en charge comme moyens d’amélioration de la qualité de vie de la collectivité. permettre aux personnes de briser l’isolement, de partager leurs expériences afin de devenir plus solidaires dans leur démarche de transformation personnelle et sociale. soutenir la mobilisation des communautés autour du développement de leurs compétences, tout en favorisant l’innovation sociale et le transfert des connaissances.;2008;canada,
québec,
laval et capitale-nationale,
laval (saint-françcois) et québec;centre communautaire petit espoir;ministère de l'immigration, de la francisation et de l'intégration, centre de services scolaire de laval,  ministère de la santé-sécrétariat aux aînés.;les personnes aînées participent activement aux activités du centre et ce qui a pour résultat de briser l'isolement, d'apprendre et d'améliorer sa qualité de vie.;dévouement des employés du centre et son entraînement constant.
la variété de cours qui change de temps en temps pour mieux cibler les besoins des participants.
le professionnalisme des professeurs et animateurs qui animent les cours et les conférences. ;non spécifié;maryna horbunenko;centre communautaire petit espoir;maryna.petitespoir@videotron.ca</v>
      </c>
      <c r="R55" s="26" t="str">
        <f>IFERROR(IF(AND(SEARCH('Recherche par mots clés'!$C$4,Q55)&gt;0,'Recherche par mots clés'!$C$4&lt;&gt;""),MAX($R$2:R54)+1,""),"")</f>
        <v/>
      </c>
    </row>
    <row r="56" spans="1:18" ht="409" customHeight="1" x14ac:dyDescent="0.2">
      <c r="A56" s="24" t="s">
        <v>199</v>
      </c>
      <c r="B56" s="24" t="s">
        <v>691</v>
      </c>
      <c r="C56" s="24" t="s">
        <v>692</v>
      </c>
      <c r="D56" s="24" t="s">
        <v>693</v>
      </c>
      <c r="E56" s="24" t="s">
        <v>694</v>
      </c>
      <c r="F56" s="24" t="s">
        <v>695</v>
      </c>
      <c r="G56" s="24">
        <v>2020</v>
      </c>
      <c r="H56" s="24" t="s">
        <v>696</v>
      </c>
      <c r="I56" s="24" t="s">
        <v>697</v>
      </c>
      <c r="J56" s="24" t="s">
        <v>698</v>
      </c>
      <c r="K56" s="24" t="s">
        <v>699</v>
      </c>
      <c r="L56" s="24" t="s">
        <v>700</v>
      </c>
      <c r="M56" s="7" t="s">
        <v>701</v>
      </c>
      <c r="N56" s="24" t="s">
        <v>702</v>
      </c>
      <c r="O56" s="24" t="s">
        <v>703</v>
      </c>
      <c r="P56" s="24" t="s">
        <v>704</v>
      </c>
      <c r="Q56" s="26" t="str">
        <f t="shared" si="0"/>
        <v>participation sociale et loisirs;club billard;activité de billard une fois/semaine en alternance, car il y a deux groupes de trois hommes. le premier réunit des hommes présentant des limitations physiques et le second des limitations cognitives.;hommes âgés des 60 ans et plus. critères de maladies dégénératives physiques (parkinson) et cognitives;l'isolement des hommes présentant des atteintes physiques ou cognitives, le manque d'activités en général chez cette clientèle. le besoin de collégialité.;1) réunir un groupe d'hommes partageant un intérêt commun. 2) favoriser la socialisation. 3) fournir un espace de plaisir dans la collégialité. 4) permettre une stimulation physique et cognitive par une activité ludique.;2020;canada,
québec,
les laurentides,
mrc les pays-d'en-haut,
sainte-adèle;entraide bénévole des pays-d'en-haut;la municipalité de sainte adèle en nous prêtant le local, le cisss qui nous réfère des bénéficiaires;les bénéficiaires sont heureux de cette activité pour l'activité en soi, mais aussi pour l'espace que cela représente dans leur vie. ils y trouvent du plaisir entre hommes. ;nous avons un travailleur de milieu qui assiste à l'activité supporté par un bénévole. l'aide obtenue par la municipalité en terme de local. la demande qui est de plus en plus grande.;les difficultés sont de l'ordre ressources humaines pour assurer la viabilité de l'activité. le manque de disponibilité du bénévole et du travailleur de milieu. nous devons avoir une liste d'attente.;andrée nadeau;entraide bénévoles des-pays-d'en-haut;itmavebpdh2020@entraidebenevolepdh@.com</v>
      </c>
      <c r="R56" s="26" t="str">
        <f>IFERROR(IF(AND(SEARCH('Recherche par mots clés'!$C$4,Q56)&gt;0,'Recherche par mots clés'!$C$4&lt;&gt;""),MAX($R$2:R55)+1,""),"")</f>
        <v/>
      </c>
    </row>
    <row r="57" spans="1:18" ht="409" customHeight="1" x14ac:dyDescent="0.2">
      <c r="A57" s="24" t="s">
        <v>705</v>
      </c>
      <c r="B57" s="39" t="s">
        <v>706</v>
      </c>
      <c r="C57" s="24" t="s">
        <v>707</v>
      </c>
      <c r="D57" s="24" t="s">
        <v>708</v>
      </c>
      <c r="E57" s="24" t="s">
        <v>709</v>
      </c>
      <c r="F57" s="24" t="s">
        <v>710</v>
      </c>
      <c r="G57" s="24">
        <v>2018</v>
      </c>
      <c r="H57" s="7" t="s">
        <v>711</v>
      </c>
      <c r="I57" s="24" t="s">
        <v>712</v>
      </c>
      <c r="J57" s="24" t="s">
        <v>713</v>
      </c>
      <c r="K57" s="24" t="s">
        <v>714</v>
      </c>
      <c r="L57" s="24" t="s">
        <v>715</v>
      </c>
      <c r="M57" s="7" t="s">
        <v>75</v>
      </c>
      <c r="N57" s="24" t="s">
        <v>716</v>
      </c>
      <c r="O57" s="24" t="s">
        <v>712</v>
      </c>
      <c r="P57" s="24" t="s">
        <v>717</v>
      </c>
      <c r="Q57" s="26" t="str">
        <f t="shared" si="0"/>
        <v>connaissance des services
services de proximité;programme des éclaireurs;prévoyance envers les aînés des laurentides a développé une brève formation qui s’adresse aux gens qui sont en contact dans leur milieu de vie ou de travail avec des aînés.  ces éclaireurs sont sensibilisés par cette formation, à reconnaître les signes de vulnérabilité et ainsi à repérer plus facilement les aînés en perte d’autonomie ou à risque d’abus et, avec leur consentement, à les référer à prévoyance. suite à la pandémie de covid-19, le programme a été adapté pour nous permettre de poursuivre le déploiement malgré les consignes sanitaires. nous avons développé une formation en ligne disponible pour tous sur notre site internet et adapté notre formation pour la déployer en vidéoconférence. ces nouvelles plateformes nous permettent de former des éclaireurs tout en respectant les consignes sanitaires. ;les employés de commerces (salons de coiffure, pharmacies, épiceries, etc...), d'institutions financières (conseillers financiers, caissiers, etc...), des municipalités (inspecteurs, employés des travaux publics, réceptionnistes, etc...), policiers et pompiers dans le cadre de leurs visites de prévention. ;la méconnaissance des services disponibles dans la communauté permettant aux aînés une meilleure qualité de vie et un maintien à domicile le plus longtemps possible. ;disposer d’éclaireurs qui sont en première ligne pour repérer les aînés vulnérables. permettre une implication et une mobilisation des personnes présentes dans la communauté pour être « les yeux et les oreilles » de prévoyance. sensibiliser ces éclaireurs par leur formation à reconnaître les indices de vulnérabilité et ainsi repérer plus facilement les aînés en perte d’autonomie ou à risque d’abus et, avec leur consentement, les référer à prévoyance. permettre à nos bénévoles (sentinelles) de prendre le relai auprès de l’aîné référé pour lui apporter soutien et assistance. ;2018;canada,
québec,
les laurentides,
mrc des laurentides 
mrc d'argenteuil 
mrc des pays-d'en-haut 
mrc d'antoine-labelle;prévoyance envers les aînés des laurentides;les commerces et institutions qui libèrent leurs employés pour leur permettre d'assister à la formation. 
les citoyens qui assistent aux formations ou qui la suivent sur le site internet de prévoyance envers les aînés des laurentides;plusieurs aînés ne connaissant pas les services disponibles pour eux nous ont été référés par des éclaireurs. le programme des éclaireurs nous a donc permis d'informer ces aînés sur les services leur permettant de demeurer à domicile, dont les services du soutien à domicile du cisss des laurentides. ces aînés ont également pu bénéficier de soutien et d'accompagnement dans leurs démarches dans l'attente de la prise en charge par le cisss des laurentides. ;grâce à ce programme innovateur que nous avons développé, 1350 éclaireurs sont actuellement déployés dans la communauté. ces éclaireurs constituent un important filet de sécurité sociale. ces éclaireurs sont non seulement sensibilisés à observer les signes de vulnérabilité dans le cadre de leur travail, mais aussi dans leur quotidien lorsqu’ils sont en contact avec un aîné de leur famille ou de leur voisinage.
la disponibilité de notre formation en ligne permet de limiter les risques du présentiel, offre la possibilité de suivre la formation au moment désiré et rend accessible notre programme à un plus grand nombre de personnes.;non spécifié;gilbert lafrenière;prévoyance envers les aînés des laurentides;direction@prevoyanceaines.org</v>
      </c>
      <c r="R57" s="26" t="str">
        <f>IFERROR(IF(AND(SEARCH('Recherche par mots clés'!$C$4,Q57)&gt;0,'Recherche par mots clés'!$C$4&lt;&gt;""),MAX($R$2:R56)+1,""),"")</f>
        <v/>
      </c>
    </row>
    <row r="58" spans="1:18" ht="409" customHeight="1" x14ac:dyDescent="0.2">
      <c r="A58" s="24" t="s">
        <v>718</v>
      </c>
      <c r="B58" s="39" t="s">
        <v>719</v>
      </c>
      <c r="C58" s="24" t="s">
        <v>720</v>
      </c>
      <c r="D58" s="24" t="s">
        <v>721</v>
      </c>
      <c r="E58" s="24" t="s">
        <v>722</v>
      </c>
      <c r="F58" s="24" t="s">
        <v>723</v>
      </c>
      <c r="G58" s="24">
        <v>2012</v>
      </c>
      <c r="H58" s="24" t="s">
        <v>150</v>
      </c>
      <c r="I58" s="24" t="s">
        <v>724</v>
      </c>
      <c r="J58" s="24" t="s">
        <v>725</v>
      </c>
      <c r="K58" s="24" t="s">
        <v>726</v>
      </c>
      <c r="L58" s="24" t="s">
        <v>75</v>
      </c>
      <c r="M58" s="24" t="s">
        <v>75</v>
      </c>
      <c r="N58" s="24" t="s">
        <v>727</v>
      </c>
      <c r="O58" s="24" t="s">
        <v>724</v>
      </c>
      <c r="P58" s="24" t="s">
        <v>728</v>
      </c>
      <c r="Q58" s="26" t="str">
        <f t="shared" si="0"/>
        <v>participation sociale et loisirs
soutien à domicile;voisins solidaires;le programme voisins solidaires est une initiative sociale qui vise à créer des quartiers plus connectés et inclusifs pour les citoyennes et citoyens de tous les âges. plus précisément, ce programme vise à renforcer la solidarité entre les voisins en leur offrant plus d'occasions de se rencontrer, d'interagir et de jouer un rôle actif dans leur quartier. le programme voisins solidaires se déploie simultanément à deux niveaux : au niveau local : les municipalités qui entreprennent une initiative voisins solidaires sont invitées à former un comité de pilotage de quartier composé de divers acteurs (par exemple, des décideurs, des intervenants, des résidents de tous les âges) et à élaborer un plan d'action pour guider le développement de leur travail. le comité est alors encouragé à réaliser des projets communautaires qui aideront : 1) à changer les comportements et à promouvoir une vision positive des interactions de quartier et des liens intergénérationnels ; et 2) à améliorer les environnements sociaux et bâtis afin d'offrir plus d'occasions aux citoyennes et citoyens de tous les âges de se rencontrer et d'interagir dans leur quartier. ces projets peuvent prendre diverses formes, en fonction des besoins et contextes locaux. 
au niveau provincial : espace muni accompagne les municipalités dans la mise en œuvre de leur démarche voisins solidaires en leur fournissant de l’information, des outils, des formations et de l’accompagnement. espace muni fait également la promotion du programme au niveau provincial afin d’accroître sa visibilité et inciter les municipalités à y adhérer. ;ce programme cible tous les groupes d'âge, mais cherche plus spécifiquement à répondre aux besoins des personnes âgées et à créer de meilleurs quartiers dans lesquels vieillir.;voisins solidaires est une approche qui invite les citoyennes et citoyens à développer les solidarités de voisinage dans leur milieu. elle vise à renforcer la cordialité et les petits services entre voisins ainsi qu'à installer un esprit de communauté dans les voisinages. l'approche s'appuie sur un mouvement né en france, inspirée de l'idée d'un élu municipal pour mettre fin à l'anonymat dans les voisinages. en 2006, le réseau québécois de villes et villages en santé (rqvvs) découvre cette initiative et y voit un regard nouveau sur le vivre-ensemble. il décide donc d'emboîter le pas et de lancer la fête des voisins au québec. en 2012, considérant le succès et l’intérêt soulevé par la fête des voisins, le rqvvs décide de réaliser un projet pilote, voisins solidaires, afin d'expérimenter cette approche plus globale et suggérant une panoplie d'actions influençant le bon voisinage. le projet a été repris par espace muni lors de la fusion avec le rqvvs en 2019.;offrir aux municipalités, aux organisations locales et aux citoyennes et citoyens une approche innovante pour renforcer les liens sociaux. développer la cordialité et l'entraide entre les générations. contribuer au « vieillir chez soi » et au vieillissement actif. contribuer à la santé globale et à la qualité de vie des individus et des communautés. mise en place : définir et approcher des partenaires clés, ainsi que des citoyens connecteurs, sonder les acteurs du milieu, comment la démarche est-elle perçue par le milieu, à quels besoins voisins solidaires pourrait-il répondre? constituer une équipe locale ou designer un comité existant, adhérer officiellement à la démarche (positionnement de la municipalité et du milieu), communiquer sur la démarche, allouer un budget pour la mise en oeuvre des initiatives.;2012;canada,
québec;espace muni;tout organisme du milieu peut participer au projet, la participation citoyenne est au coeur de la démarche;les initiatives voisins solidaires :
• ont un impact sur le sentiment d'appartenance des citoyennes et citoyens à leur communauté, leur sentiment de sécurité et leur intérêt à interagir avec leurs voisins de tous les âges.
• permettent aux citoyennes et aux citoyens de jouer un rôle plus actif dans leur communauté et les encouragent à entreprendre des projets collectifs.
• permettent aux citoyennes et aux citoyens de construire et d'accéder facilement à un réseau de soutien informel.
• aident à améliorer la qualité de vie des personnes âgées,( mais aussi des familles, des enfants, des nouveaux arrivants, des groupes vulnérables).
• réunissent les acteurs locaux autour d'un projet commun et aident à briser les silos.;non spécifié;non spécifié;sara vassigh;espace muni;svassigh@espacemuni.org</v>
      </c>
      <c r="R58" s="26" t="str">
        <f>IFERROR(IF(AND(SEARCH('Recherche par mots clés'!$C$4,Q58)&gt;0,'Recherche par mots clés'!$C$4&lt;&gt;""),MAX($R$2:R57)+1,""),"")</f>
        <v/>
      </c>
    </row>
    <row r="59" spans="1:18" ht="409" customHeight="1" x14ac:dyDescent="0.2">
      <c r="A59" s="24" t="s">
        <v>199</v>
      </c>
      <c r="B59" s="24" t="s">
        <v>729</v>
      </c>
      <c r="C59" s="24" t="s">
        <v>730</v>
      </c>
      <c r="D59" s="24" t="s">
        <v>731</v>
      </c>
      <c r="E59" s="24" t="s">
        <v>732</v>
      </c>
      <c r="F59" s="24" t="s">
        <v>733</v>
      </c>
      <c r="G59" s="24">
        <v>2020</v>
      </c>
      <c r="H59" s="24" t="s">
        <v>734</v>
      </c>
      <c r="I59" s="24" t="s">
        <v>735</v>
      </c>
      <c r="J59" s="24" t="s">
        <v>736</v>
      </c>
      <c r="K59" s="24" t="s">
        <v>737</v>
      </c>
      <c r="L59" s="24" t="s">
        <v>738</v>
      </c>
      <c r="M59" s="24" t="s">
        <v>75</v>
      </c>
      <c r="N59" s="24" t="s">
        <v>739</v>
      </c>
      <c r="O59" s="24" t="s">
        <v>735</v>
      </c>
      <c r="P59" s="24" t="s">
        <v>740</v>
      </c>
      <c r="Q59" s="26" t="str">
        <f t="shared" si="0"/>
        <v>participation sociale et loisirs;et si on se racontait ?;rédaction d’un livre numérique à partir d’échanges téléphoniques ;jumelage entre une personne aînée et un jeune (dans notre première cohorte, les aînés étaient âgés de 65 ans + etles  jeunes de 17 ans+);briser l'isolement social durant la pandémie.;développer des liens avec une personne d’une génération différente. mettre à profit ses capacités orales et écrites. faire preuve de créativité littéraire et visuelle lors de la publication du livre.;2020;canada,
québec,
capitale-nationale et montréal et outaouais et centre-du-québec et montérégie,
québec et montréal et gatineau et mrc l'érable et mrc vaudreuil-soulanges,
québec et montréal et gatineau et plessisville et saint-lazare;contact aînés;étudiants de différents cegep
participation citoyenne d'aînés issus de la communauté;• rapprochement des générations
• liens intergénérationnels
• valorisation des capacités, des forces de chacun des participants
• transmission intergénérationnelle ;c'est un projet qui s'adapte à tous les modes soit en virtuel ou en présentiel. en virtuel : à partir d'un téléphone et qui peut se transformer en numérique via un cellulaire, un ordinateur ou une tablette (les gens peuvent se connecter via une plateforme numérique et discuter par écrans interposés).
nous n'avons pas développer le présentiel mais c'est réaliste de le faire aussi !;non spécifié;guéchi nathalie;contact aînés;dg@contact-aines.com</v>
      </c>
      <c r="R59" s="26" t="str">
        <f>IFERROR(IF(AND(SEARCH('Recherche par mots clés'!$C$4,Q59)&gt;0,'Recherche par mots clés'!$C$4&lt;&gt;""),MAX($R$2:R58)+1,""),"")</f>
        <v/>
      </c>
    </row>
    <row r="60" spans="1:18" ht="409" customHeight="1" x14ac:dyDescent="0.2">
      <c r="A60" s="24" t="s">
        <v>741</v>
      </c>
      <c r="B60" s="39" t="s">
        <v>742</v>
      </c>
      <c r="C60" s="24" t="s">
        <v>743</v>
      </c>
      <c r="D60" s="24" t="s">
        <v>744</v>
      </c>
      <c r="E60" s="24" t="s">
        <v>745</v>
      </c>
      <c r="F60" s="28" t="s">
        <v>1362</v>
      </c>
      <c r="G60" s="24">
        <v>2016</v>
      </c>
      <c r="H60" s="7" t="s">
        <v>746</v>
      </c>
      <c r="I60" s="24" t="s">
        <v>747</v>
      </c>
      <c r="J60" s="24" t="s">
        <v>748</v>
      </c>
      <c r="K60" s="24" t="s">
        <v>749</v>
      </c>
      <c r="L60" s="34" t="s">
        <v>1384</v>
      </c>
      <c r="M60" s="7" t="s">
        <v>1386</v>
      </c>
      <c r="N60" s="24" t="s">
        <v>750</v>
      </c>
      <c r="O60" s="24" t="s">
        <v>747</v>
      </c>
      <c r="P60" s="24" t="s">
        <v>751</v>
      </c>
      <c r="Q60" s="26" t="str">
        <f t="shared" si="0"/>
        <v>soutien à domicile
connaissance des services;programme des initiatives de travail de milieu auprès des aînés en situation de vulnérabilité (itmav).;le travailleur de milieu (tm) agit comme un « pont » ou intervenant pivot entre les personnes aînées et les ressources pertinentes du milieu. son rôle doit s’adapter aux particularités des milieux et à la singularité des situations tout en s’assurant de respecter la volonté et le rythme de la personne aînée. nous devons aller chercher les personnes en situation de vulnérabilité non connues du réseau de la santé et des services sociaux. ;le seul critère pour être éligible aux divers services qui sont offerts gratuitement est le suivant: être une personne de 50 ans et plus tout simplement. les divers services sont offert partout sur l'ensemble du territoire de la mrc de la matapédia. ;le programme itmav permet la mise en place ou le maintien de travailleurs repérant les personnes aînées en situation de vulnérabilité ou à risque de fragilisation, en vue de favoriser une connexion ou une reconnexion vers les ressources pertinentes de leur communauté dans un contexte d’accompagnement, tout en laissant ou en redonnant à la personne aînée le pouvoir de faire des choix (empowerment) favorisant son mieux-être. les itmav contribuent donc à briser l’isolement des personnes aînées, ainsi qu’à favoriser leur autonomie et leur maintien dans leur communauté.
les effets souhaités pour les personnes aînées sont les suivants : permettre de diminuer les facteurs de vulnérabilité causés par l’isolement, contribuer au maintien des personnes aînées dans leur communauté et, contribuer à améliorer ou à maintenir la qualité de vie des personnes aînées.;le travail du tm consiste à repérer et à accompagner les personnes aînées vulnérables ou fragilisées de son territoire, contribuant ainsi à diminuer leurs facteurs de vulnérabilité ou de fragilisation. pour ce faire, il doit :
miser sur des contacts humains qui développent des relations de confiance avec la personne aînée; il sera ainsi en mesure de prendre connaissance de ses besoins et de la référer aux ressources de sa communauté;
accompagner la personne aînée pour l’amener à développer son pouvoir d’agir en trouvant le juste équilibre, soit en mettant de l’avant le potentiel de la personne aînée tout en tenant compte de ses limites et de son rythme;
déployer des efforts soutenus et constants pour développer des liens de partenariats avec les diverses organisations, ressources et institutions du territoire;
avoir une présence significative, proactive et récurrente dans les divers milieux de vie et de rassemblements des personnes aînées, en plus d’être innovant pour tenter d’entrer en contact avec les personnes aînées isolées.
le travailleur de milieu auprès des personnes aînées en situation de vulnérabilité fait partie intégrante des composantes de l’action communautaire et s’inscrit en complémentarité de celles-ci. toutefois, il doit se différencier des éléments déjà mis en place et bien comprendre en quoi son rôle, les actions qu’il pose et les services qu’il propose sont uniques. ;2016;canada,
québec,
bas-saint-laurent,
mrc de la matapédia;la maison des familles de la matapédia;je suis en collaboration avec l'ensemble des commerçants, des entreprises, des organismes communautaires et du réseau de la santé de ma mrc. j'ai actuellement 56 partenaires actifs qui jouent le rôle de sentinelle pour m’appuyer dans mon travail de repérage. ;les appels téléphoniques pour vérification des besoins et soutien social.
les interventions effectuées sans référencement.
les patrouilles de repérage dans les diverses municipalités (15).
les références vers les divers organismes du milieu.;je suis fier d’avoir permis à des centaines de personnes de ventiler leurs émotions vis-à-vis les mesures sanitaires, le confinement, le vaccin, etc. les gens ont grandement apprécié les appels de soutien social. le but premier était de rassurer et accompagner les aînés dans cette épreuve difficile. malgré tout, à ce jour, plus de trois cent dix-neuf personnes ont reçu le service. je suis satisfait du travail accompli et je compte bien poursuivre dans cette direction. le nombre de partenaires qui continue d’être des sentinelles de repérage: malgré le contexte actuel et les mesures restrictives avec lesquels nous devons composer. je peux compter sur l’appui de cinquante-six partenaires actifs pour veiller au bien-être de nos aînés. la patrouille de repérage dans les diverses municipalités: j’affectionne particulièrement ce concept qui me permet d’effectuer du repérage terrain et d’être présent sur le terrain en toute sécurité. le nombre impressionnant de trois cent cinquante et une interventions où j’ai dû aider, accompagner ou référer des aînés dans le cadre de mon mandat 2020-2021 est pour moi un bel avancé. la possibilité de faire mon travail à partir de ma résidence: le télétravail aura eu un effet positif sur mon moral et m’aura aussi permis de préserver la sécurité de ma clientèle. je me suis assuré d’offrir un service de qualité et diverses possibilités pour me rejoindre en cas de besoin. je pense avoir rempli mon mandat malgré le contexte de pandémie. ;voici les quelques difficultés vécues en cours de route durant la période du 1 avril 2020 au 12 février 2021. les restrictions sanitaires limitant grandement les contacts auprès de la clientèle. cette difficulté est en majorité causée par les mesures sanitaires. les diverses entreprises, organismes, commerces du milieu devant restreindre ou interdire l’accès à la population en général, afin de protéger leur clientèle. cette situation était légitime, mais a eu une incidence négative directe sur mon travail de repérage. j’ai dû travailler dans le brouillard durant les premiers mois du début de la pandémie. les informations divergentes, les directives aléatoires, auront certainement contribué à générer de l’anxiété, du stress et de la fatigue auprès des travailleurs de milieu. d’une certaine façon, elle m’aura permis de protéger ma clientèle du risque de transmission du virus et du même coup préserver ma santé mentale pour être en mesure d’intervenir efficacement auprès de ma clientèle. en conclusion, la mrc de la matapédia compte dix-huit municipalités réparties sur un territoire de 5353.94 km2. c’est une réalité avec laquelle je dois composer au quotidien. je ne vous cache pas que mes déplacements sont nombreux durant l’année. la météo est aussi un inconvénient, l’hiver, les aînés sont moins actifs à l’extérieur. l’inflation du coût de la vie apporte aussi son lot de tracas. ;even-yan caron;la maison des familles de la matapédia;soutiensocial.mdf@gmail.com</v>
      </c>
      <c r="R60" s="26" t="str">
        <f>IFERROR(IF(AND(SEARCH('Recherche par mots clés'!$C$4,Q60)&gt;0,'Recherche par mots clés'!$C$4&lt;&gt;""),MAX($R$2:R59)+1,""),"")</f>
        <v/>
      </c>
    </row>
    <row r="61" spans="1:18" ht="409" customHeight="1" x14ac:dyDescent="0.2">
      <c r="A61" s="24" t="s">
        <v>79</v>
      </c>
      <c r="B61" s="39" t="s">
        <v>752</v>
      </c>
      <c r="C61" s="24" t="s">
        <v>753</v>
      </c>
      <c r="D61" s="24" t="s">
        <v>754</v>
      </c>
      <c r="E61" s="24" t="s">
        <v>755</v>
      </c>
      <c r="F61" s="24" t="s">
        <v>756</v>
      </c>
      <c r="G61" s="24">
        <v>2020</v>
      </c>
      <c r="H61" s="7" t="s">
        <v>757</v>
      </c>
      <c r="I61" s="24" t="s">
        <v>758</v>
      </c>
      <c r="J61" s="24" t="s">
        <v>759</v>
      </c>
      <c r="K61" s="24" t="s">
        <v>760</v>
      </c>
      <c r="L61" s="24" t="s">
        <v>761</v>
      </c>
      <c r="M61" s="7" t="s">
        <v>762</v>
      </c>
      <c r="N61" s="24" t="s">
        <v>763</v>
      </c>
      <c r="O61" s="24" t="s">
        <v>758</v>
      </c>
      <c r="P61" s="24" t="s">
        <v>764</v>
      </c>
      <c r="Q61" s="26" t="str">
        <f t="shared" si="0"/>
        <v>habitation
soutien à domicile
services de proximité
transport et mobilité active
participation sociale et loisirs
proche aidance
connaissance des services;projet-pilote en gériatrie sociale.;le modèle de gériatrie sociale s’appuie sur une alliance avec des structures existantes qui sont déjà en contact constant avec les aînés en perte d’autonomie. des alliances avec d’autres acteurs, comme les organismes communautaires et les coopératives de santé, viennent compléter le tableau sans oublier les ressources institutionnelles. 
l'équipe de gériatrie sociale de départ devait être composée de deux navigatrices et d'une infirmière. elle a plutôt été composée de deux navigatrices et d'une kinésiologue. puis, suite au départ d'une navigatrice, il a été proposé à l'itmav de se joindre à l'équipe. l'équipe actuelle est donc composée de l'itmav, la navigatrice et la kinésiologue.
en plus des objectifs de l'approche en gériatrie sociale, plusieurs initiatives ont vu le jour dans le cadre du projet-pilote pour répondre à des problématiques rencontrées. les voici:
- l'accompagnement et le transport vers un rendez-vous médical;
- le prêt gratuit d'équipements (sièges de toilette, déambulateur, fauteuil roulant, etc.);
- une alliance avec le groupe cambi (paramédecine).;pour la clientèle de 65 ans et plus, mais plus spécifiquement pour les personnes aînées isolées ou vulnérables.;logis-aide des basques a été choisie pour être l'hôte du projet-pilote en gériatrie sociale puisqu'elle est une entreprise d'économie sociale en aide à domicile (eésad) desservant principalement une clientèle aînée ayant besoin d'aide à domicile. de plus, la configuration démographique de la mrc des basques et le tissu socialement serré s'avèrent des éléments permettant à la gériatrie sociale de s'implanter facilement et d'avoir un impact significatif auprès de nombreux aînés.;la gériatrie sociale vise à établir un trait d’union entre les services communautaires et le réseau de la santé en agissant à même le milieu de vie des aînés et en prenant en compte les conditions de vie réelles des aînés. en agissant en amont, l’objectif est d’améliorer la qualité de vie des aînés sans avoir recours à la lourdeur des services institutionnels. enfin, l’approche préconise le respect des droits et des choix personnels des aînés en ce qui concerne leur santé.;2020;canada,
québec,
bas-saint-laurent,
mrc les basques;logis-aide des basques;la fondation ages, le cisss du bas-saint-laurent, le centre d'action bénévole des basques, le centre d'aide aux proches aidants des basques, la corporation d'hébergement de saint-éloi (programme itmav), la société alzheimer du bas-saint-laurent.;réalisations de la gériatrie sociale 2020-2021: les navigatrices ont contacté tous les clients de logis-aide de 70 ans et plus pour s’assurer de leur bien-être autant physique que psychologique, rencontres de communauté de pratiques aux deux semaines avec la fondation ages, rencontres de co-construction et de co-production, rencontres mensuelles de comité de coordination avec l’équipe du cisss. conception d’une carte sociale. évaluation des besoins des clients, référencement : réseau public ou communautaire, évaluation des services à domicile de logis-aide pour les clients de 65 ans et plus. création du comité ainé.es. formations sentinelles aux préposés(es) à domicile de logis-aide et aux organismes partenaires. présence des navigatrices et de la kinésiologue sur divers comités : mada, l’alliance pour la solidarité et l'inclusion sociale, comité «tricoté serré», concert’actions vers l’autonomie, et divers comités de travail. arrivée d’une kinésiologue embauchée par le cisss en novembre 2020.
;de belles forces sont apparues grâce à l'initiative du projet-pilote en gériatrie sociale. une équipe a été formée avec l'itmav pour mieux venir en aide aux aînés. de plus, une étroite collaboration est née avec les organismes du milieu, qui n'hésitent pas à référer des aînés dans le besoin à l'équipe de gériatrie sociale. d'autres collaborations sont à venir, notamment avec les clubs sociaux, les municipalités et les entreprises du territoire.;en mars-avril 2020, il a été plus difficile de rejoindre les aînés puisque ceux-ci se trouvaient confinés à domicile et que le seul moyen de les rejoindre était par téléphone. les aînés étaient alors plus réticents à se confier et les navigatrices étaient moins en mesure de voir leurs problématiques puisqu'elles n'avaient pas l'évaluation visuelle. lorsque la situation sanitaire a pu le permettre, les navigatrices ont commencé à se rendre à domicile et elles ont rencontré plusieurs aînés ayant développé des problèmes de mobilité et dont l'état cognitif s'était détérioré à cause de la pandémie. l'ajout de la kinésiologue dans l'équipe en novembre a permis de mieux prendre en charge les problématiques physiques des aînés. la pandémie a aussi rendu le recrutement et la formation des sentinelles plus difficile. le recrutement a été ralenti puisque les contacts entre personnes étaient beaucoup plus compliqués à organiser. la formation en ligne n'est pas facile pour plusieurs personnes qui n'ont pas accès ou ne sont pas à l'aise avec la technologie. la communication avec le cisss est un défi. il y a fréquemment changement de personnel au cisss (gestionnaire, intervenants sociaux). de plus, il y a eu plusieurs tentatives de communication avec les médecins, mais le lien reste à établir.;mariane goulet;logis-aide des basques;logis-aide@outlook.com</v>
      </c>
      <c r="R61" s="26" t="str">
        <f>IFERROR(IF(AND(SEARCH('Recherche par mots clés'!$C$4,Q61)&gt;0,'Recherche par mots clés'!$C$4&lt;&gt;""),MAX($R$2:R60)+1,""),"")</f>
        <v/>
      </c>
    </row>
    <row r="62" spans="1:18" ht="409" customHeight="1" x14ac:dyDescent="0.2">
      <c r="A62" s="24" t="s">
        <v>765</v>
      </c>
      <c r="B62" s="39" t="s">
        <v>766</v>
      </c>
      <c r="C62" s="24" t="s">
        <v>767</v>
      </c>
      <c r="D62" s="24" t="s">
        <v>768</v>
      </c>
      <c r="E62" s="24" t="s">
        <v>769</v>
      </c>
      <c r="F62" s="24" t="s">
        <v>770</v>
      </c>
      <c r="G62" s="24">
        <v>2016</v>
      </c>
      <c r="H62" s="24" t="s">
        <v>124</v>
      </c>
      <c r="I62" s="24" t="s">
        <v>771</v>
      </c>
      <c r="J62" s="24" t="s">
        <v>772</v>
      </c>
      <c r="K62" s="24" t="s">
        <v>773</v>
      </c>
      <c r="L62" s="24" t="s">
        <v>774</v>
      </c>
      <c r="M62" s="7" t="s">
        <v>775</v>
      </c>
      <c r="N62" s="24" t="s">
        <v>776</v>
      </c>
      <c r="O62" s="24" t="s">
        <v>777</v>
      </c>
      <c r="P62" s="24" t="s">
        <v>778</v>
      </c>
      <c r="Q62" s="26" t="str">
        <f t="shared" si="0"/>
        <v>habitation
services de proximité
transport et mobilité active
connaissance des services;itmav program (seniors liaisons). ;l'initiative est de travailler avec des personnes âgées isolées qui ont peu ou pas de réseau social. en particulier les personnes âgées qui ont des barrières linguistiques ou culturelles, qui sont à faible revenu, vulnérable ou à risque d'être victimes de maltraitance ou de négligence. l'agent communautaire fourni du support lors d'intervention de crise. il donne aussi du soutien, avec l'aide de bénévoles multilingues, pour les besoins de traduction et d'accompagnement.
the initiative is to work with isolated seniors with limited or no social networks, especially those seniors who have language or cultural barriers; for low income seniors who are vulnerable and at risk for experiencing abuse or neglect. the community worker will be responsible for providing practical support in terms of crisis intervention, translation and accompaniment with the help of multi-linguistic volunteers.;le travailleur communautaire travaille avec des personnes âgées isolées qui ont des réseaux sociaux limités ou inexistants, en particulier les personnes âgées qui ont des barrières linguistiques ou culturelles (minorités ethniques).
the community worker will work with isolated seniors with limited or no social networks, especially those seniors who have language or cultural barriers (ethnic minorities).;seniors liaisons est un projet de sensibilisation visant à fournir un soutien pratique aux personnes âgées vulnérables et mal desservies, en particulier celles des communautés multiculturelles isolées par des barrières linguistiques et sociétales. au départ, nous avons constaté que la communauté avait besoin d'un soutien supplémentaire et qu'elle bénéficierait de cette initiative.
seniors liaisons is an outreach project aimed at providing much-needed practical support to under-served, vulnerable seniors, especially those in multicultural communities isolated by language and societal barriers. we intitially found that the community was in need of extra support and would benefit from this initiative.;l'objectif visé est d'offrir les ressources appropriées ainsi que de faire de la sensibilisation dans la communauté pour faire connaître notre organisation aux minorités ethniques. un autre objectif visé est de recruter des bénévoles pour aider à la traduction pour les personnes ayant des barrières linguistiques.
the target objective is to offer the appropriate resources as well as doing outreach in the community to increase awareness about our organization to ethnic minorities. another target objective is to recruit volunteers to help with translation for those with language barriers.;2016;canada,
québec,
montréal;west island citizen advocacy;le projet liaisons aînés est financé par une subvention itmav du ministère de la famille. les organismes impliqués dans l'initiative itmav dans l'ouest-de-l'île sont le crc et west island citizen advocacy.
the seniors liaisons project is funded by an itmav grant through the ministère de la famille. the organizations that are involved in the itmav initiative in the west island are the crc and west island citizen advocacy.;les résultats ont été positifs. nous avons été en mesure de trouver des bénévoles qui parlent la même langue que les protégés et qui peuvent répondre à diverses demandes telles que l'accompagnement, la traduction, l'aide avec les documents, etc. le programme itmav est important car il donne aux protégés un sentiment d'espoir et celui de n’être pas laissés seuls.
the results have been positive. we were able find volunteers who speak the same language as the protege's and can help with various requests such as accompaniment, translation, document help, and more. the itmav program is important because it gives the protege's a sense of hope and knowing that they arent left alone.;l'un des points forts de cette initiative est que nous aidons les individus ou les familles à franchir la barrière de la langue et offrons un soutien par le biais des travailleurs communautaires ainsi que des bénévoles.
one of the major strengths of this initiative is that we help individuals or families break through their language barrier and offer support through the community workers as well as the volunteers.;l'une des principales limites de cette initiative a été de faire de la sensibilisation pendant la pandémie de covid-19. il est important que les travailleurs communautaires itmav soient présents dans la communauté et rejoignent les aînés diversifiés et isolés. cela est réalisé en travaillant en collaboration avec les comités locaux, les institutions et les organismes communautaires qui offrent des services aux aînés, particulièrement ceux de la communauté culturelle. néanmoins, comme tout a été arrêté pendant la pandémie, cela n’a pas été possible.
one of the major limitations of this initiative was doing outreach during the covid-19 pandemic. it is important for itmav community workers to be present in the community and reach out to diverse and isolated seniors by working in collaboration with local committees, institutions and community organizations who offer services to seniors, especially those in the cultural community which we have not been able to do during the pandemic.;gaby cave;west island citizen advocacy ;gcave@pcbo-wica.com</v>
      </c>
      <c r="R62" s="26" t="str">
        <f>IFERROR(IF(AND(SEARCH('Recherche par mots clés'!$C$4,Q62)&gt;0,'Recherche par mots clés'!$C$4&lt;&gt;""),MAX($R$2:R61)+1,""),"")</f>
        <v/>
      </c>
    </row>
    <row r="63" spans="1:18" ht="409" customHeight="1" x14ac:dyDescent="0.2">
      <c r="A63" s="24" t="s">
        <v>779</v>
      </c>
      <c r="B63" s="9" t="s">
        <v>780</v>
      </c>
      <c r="C63" s="36" t="s">
        <v>781</v>
      </c>
      <c r="D63" s="24" t="s">
        <v>782</v>
      </c>
      <c r="E63" s="24" t="s">
        <v>783</v>
      </c>
      <c r="F63" s="24" t="s">
        <v>784</v>
      </c>
      <c r="G63" s="24">
        <v>2021</v>
      </c>
      <c r="H63" s="7" t="s">
        <v>785</v>
      </c>
      <c r="I63" s="24" t="s">
        <v>786</v>
      </c>
      <c r="J63" s="24" t="s">
        <v>787</v>
      </c>
      <c r="K63" s="24" t="s">
        <v>788</v>
      </c>
      <c r="L63" s="24" t="s">
        <v>75</v>
      </c>
      <c r="M63" s="24" t="s">
        <v>75</v>
      </c>
      <c r="N63" s="24" t="s">
        <v>789</v>
      </c>
      <c r="O63" s="24" t="s">
        <v>790</v>
      </c>
      <c r="P63" s="24" t="s">
        <v>791</v>
      </c>
      <c r="Q63" s="26" t="str">
        <f t="shared" si="0"/>
        <v>services de proximité
participation sociale et loisirs
connaissance des services;senior wellness centre;le mepec senior wellness centre est un programme géré par la communauté qui vise à maintenir et à améliorer la santé et le bien-être des aînés anglophones, à améliorer l'accès et la connaissance des services de santé et services sociaux, et à réduire l'isolement social.
the mepec senior wellness centre are a community-run program that aims to maintain and improve the health and well-being of english-speaking seniors, to improve access to and knowledge of health and social services, and to decrease social isolation through purposeful and informed programming.;personnes ainées anglophones de 50 ans et plus.
english-speaking seniors, aged 50 and over.;selon le recensement canadien de 2016, 30 % de la population de la montérégie est composée d'aînés anglophones. leur manque de maîtrise de la langue française crée un obstacle à l'accès aux services de santé et aux services sociaux. aussi, selon le sondage chssn-crop de 2015, seulement 37,4 % des aînés ont reçu de l'information sur la santé en anglais au cours des deux dernières années et ne connaissent pas l'éventail des services qui leur sont offerts. environ 25 % des aînés anglophones vivent avec un revenu annuel de 20 000 $ ou moins. le faible revenu et la pauvreté sont liés à un moins bon état de santé et constituent une préoccupation pour les aînés anglophones. la pandémie de covid-19 a accru le stress, l'anxiété et l'isolement pour les personnes âgées. afin de répondre à ces préoccupations, mepec a ouvert un centre de bien-être pour personnes âgées et souhaite adapter sa programmation et son soutien en conséquence.
according to the 2016 canadian census, 30 % of the population of montérégie is english-speaking seniors. their lack of proficiency in the french language creates a barrier to accessing health and social services. also, according the 2015 chssn-crop survey, only 37.4% of seniors received health information in english over the past two years and are unaware of the range of services available to them. approximately 25% of english-speaking seniors are living on an annual income of 20k or less. low income and poverty are linked to poorer health status and poses a concern for english speaking seniors. the covid-19 pandemic has increased additional stress, anxiety and isolation for seniors. in order to address those concerns, mepec is now operating a senior wellness centre for our senior population and is adapting its programming and support.;briser l'isolement social des aînés anglophones. accroître l'accès à l'information en anglais. accroître l'autonomie et le bien-être en proposant des activités d'éducation et de promotion de la santé.
to break-down social isolation for english-speaking seniors. to increase access to information in english. to increase autonomy and well-being by providing health education and promotion activities.;2021;canada,
québec,
montérégie;community health and social services (chssn);cisssme, richelieu valley community learning centre, cummings centre, maison internationale de la rive-sud, royal canadian legion of otterburn park, atwater library, seniors action québec;le groupe de marche est très populaire auprès de nos aînés. cette activité contribue grandement au maintien d'un mode de vie actif et à la socialisation.
les ateliers virtuels fournissent des informations sur les maladies, la nutrition, la santé en général, etc. l'avantage des ateliers virtuels, c'est que les gens n'ont pas à se déplacer ou à faire des recherches pour obtenir l'information.
notre table de discussion pour les aînés offre aux aînés l'occasion de s'exprimer et d'être entendus par les intervenants sur des questions qui touchent leur vie.
the walking group activity is very popular among our seniors. this activity contributes greatly to maintaining an active lifestyle and socializing.
virtual workshops provide information on diseases, nutrition, general health, etc. the advantage of virtual workshops is that people do not have to travel or research to get the information.
our seniors' discussion table provides an opportunity for seniors to speak and be heard by stakeholders on issues that affect their lives.;non spécifié;non spécifié;karoll-ann carrier;montérégie east partnership for the english-speaking community;exdir@mepec-pemca.org</v>
      </c>
      <c r="R63" s="26" t="str">
        <f>IFERROR(IF(AND(SEARCH('Recherche par mots clés'!$C$4,Q63)&gt;0,'Recherche par mots clés'!$C$4&lt;&gt;""),MAX($R$2:R62)+1,""),"")</f>
        <v/>
      </c>
    </row>
    <row r="64" spans="1:18" ht="409" customHeight="1" x14ac:dyDescent="0.2">
      <c r="A64" s="24" t="s">
        <v>741</v>
      </c>
      <c r="B64" s="39" t="s">
        <v>792</v>
      </c>
      <c r="C64" s="24" t="s">
        <v>793</v>
      </c>
      <c r="D64" s="24" t="s">
        <v>794</v>
      </c>
      <c r="E64" s="24" t="s">
        <v>795</v>
      </c>
      <c r="F64" s="24" t="s">
        <v>796</v>
      </c>
      <c r="G64" s="24">
        <v>2017</v>
      </c>
      <c r="H64" s="7" t="s">
        <v>797</v>
      </c>
      <c r="I64" s="24" t="s">
        <v>798</v>
      </c>
      <c r="J64" s="24" t="s">
        <v>75</v>
      </c>
      <c r="K64" s="24" t="s">
        <v>799</v>
      </c>
      <c r="L64" s="24" t="s">
        <v>75</v>
      </c>
      <c r="M64" s="24" t="s">
        <v>75</v>
      </c>
      <c r="N64" s="24" t="s">
        <v>800</v>
      </c>
      <c r="O64" s="24" t="s">
        <v>801</v>
      </c>
      <c r="P64" s="24" t="s">
        <v>802</v>
      </c>
      <c r="Q64" s="26" t="str">
        <f t="shared" si="0"/>
        <v>soutien à domicile
connaissance des services;guide d'information pour les aînés de la mrc des maskoutains et bulletin la mrc amie des aînés;le guide d'information pour les aînés répertorie les organismes régionaux qui donnent des services aux aînés. il est mis à jour aux deux ans. le bulletin, la mrc amie des aînés est publié 3 fois par année.;guide et bulletin: tous les citoyens, les intervenants, aidants naturels, les organismes et les instances, etc.;pour le guide, la première difficulté a été de rassembler toute l'information. par la suite c'est de le tenir à jour. ;l'objectif est d'informer et de faire connaître les services disponibles.;2017;canada,
québec,
montérégie,
mrc les maskoutains;la mrc des maskoutains et les partenaires;non spécifié;le guide d'information et le bulletin sont très appréciés dans le milieu autant par les intervenants, proches aidants que par les citoyens. ;non spécifié;non spécifié;elyse simard;mrc des maskoutains;esimard@mrcmaskoutains.qc.ca</v>
      </c>
      <c r="R64" s="26" t="str">
        <f>IFERROR(IF(AND(SEARCH('Recherche par mots clés'!$C$4,Q64)&gt;0,'Recherche par mots clés'!$C$4&lt;&gt;""),MAX($R$2:R63)+1,""),"")</f>
        <v/>
      </c>
    </row>
    <row r="65" spans="1:18" ht="409" customHeight="1" x14ac:dyDescent="0.2">
      <c r="A65" s="24" t="s">
        <v>741</v>
      </c>
      <c r="B65" s="39" t="s">
        <v>803</v>
      </c>
      <c r="C65" s="24" t="s">
        <v>804</v>
      </c>
      <c r="D65" s="24" t="s">
        <v>805</v>
      </c>
      <c r="E65" s="24" t="s">
        <v>806</v>
      </c>
      <c r="F65" s="24" t="s">
        <v>807</v>
      </c>
      <c r="G65" s="24">
        <v>2017</v>
      </c>
      <c r="H65" s="7" t="s">
        <v>797</v>
      </c>
      <c r="I65" s="24" t="s">
        <v>798</v>
      </c>
      <c r="J65" s="24" t="s">
        <v>808</v>
      </c>
      <c r="K65" s="24" t="s">
        <v>809</v>
      </c>
      <c r="L65" s="24" t="s">
        <v>75</v>
      </c>
      <c r="M65" s="24" t="s">
        <v>75</v>
      </c>
      <c r="N65" s="24" t="s">
        <v>800</v>
      </c>
      <c r="O65" s="24" t="s">
        <v>801</v>
      </c>
      <c r="P65" s="24" t="s">
        <v>802</v>
      </c>
      <c r="Q65" s="26" t="str">
        <f t="shared" si="0"/>
        <v>soutien à domicile
connaissance des services;projet images;le projet images, même en contexte de pandémie, offre du soutien aux aînés. ses actions sont modulées en fonction de leurs besoins tout en respectant les consignes de distanciation physique. pour ce faire, l'organisme a mis en place un soutien téléphonique, un soutien aux besoins alimentaires, en collaboration avec des partenaires, ainsi qu’une présence ciblée dans le contexte de besoins urgents. ce projet se fait en partenariat avec cijm (centre d'intervention jeunesse maskoutains) ;les aînés. avoir une intervenante de milieu qui établit des liens significatifs auprès des aînés vulnérables. ;trouver et renouveler le financement. l'organisme qui s'occupe de ce projetpour la mrc devait accepter de le prendre à sa charge. la mrc supporte financièrement ce projet avec une subvention de la sécurité publique.;briser l'isolement et offrir une présence significative et un soutien aux aînés. aider et écouter les personnes directement dans leurs milieux d’appartenance. prévenir et réduire les risques de maltraitance, d’errance et d’instabilité résidentielle.;2017;canada,
québec,
montérégie,
mrc les maskoutains;la mrc des maskoutains et les partenaires;l'entente avec le cijm (centre d'intervention jeunesse maskoutain) permet d'avoir une intervenante de milieu dédié eaux aînés. la mrc s'occupe du financement.;l'intervenante de milieu aîné répond à temps plein aux demandes dans la mrc. ces interventions sont importantes et les municipalités apprécient ce service. la collaboration avec tout le milieu est essentielle et importante dans ce projet. ;non spécifié;non spécifié;elyse simard;mrc des maskoutains;esimard@mrcmaskoutains.qc.ca</v>
      </c>
      <c r="R65" s="26" t="str">
        <f>IFERROR(IF(AND(SEARCH('Recherche par mots clés'!$C$4,Q65)&gt;0,'Recherche par mots clés'!$C$4&lt;&gt;""),MAX($R$2:R64)+1,""),"")</f>
        <v/>
      </c>
    </row>
    <row r="66" spans="1:18" ht="409" customHeight="1" x14ac:dyDescent="0.2">
      <c r="A66" s="24" t="s">
        <v>741</v>
      </c>
      <c r="B66" s="39" t="s">
        <v>810</v>
      </c>
      <c r="C66" s="24" t="s">
        <v>811</v>
      </c>
      <c r="D66" s="24" t="s">
        <v>812</v>
      </c>
      <c r="E66" s="24" t="s">
        <v>813</v>
      </c>
      <c r="F66" s="24" t="s">
        <v>814</v>
      </c>
      <c r="G66" s="24">
        <v>2018</v>
      </c>
      <c r="H66" s="7" t="s">
        <v>797</v>
      </c>
      <c r="I66" s="24" t="s">
        <v>798</v>
      </c>
      <c r="J66" s="24" t="s">
        <v>815</v>
      </c>
      <c r="K66" s="24" t="s">
        <v>816</v>
      </c>
      <c r="L66" s="24" t="s">
        <v>75</v>
      </c>
      <c r="M66" s="7" t="s">
        <v>817</v>
      </c>
      <c r="N66" s="24" t="s">
        <v>800</v>
      </c>
      <c r="O66" s="24" t="s">
        <v>801</v>
      </c>
      <c r="P66" s="24" t="s">
        <v>802</v>
      </c>
      <c r="Q66" s="26" t="str">
        <f t="shared" si="0"/>
        <v>soutien à domicile
connaissance des services;projet radar;projet radar, contribue au maintien et au mieux-être des aînés dans leur milieu de vie naturel, dans un environnement optimal de santé et de sécurité en créant un filet de sécurité. ce projet se fait en partenariat avec le centre d'écoute montérégie. ;travailler en partenariat avec le milieu, mettre en place un comité clinique qui partage l'information qui permet de créer un filet de sécurité autour de la personne vulnérable. former des citoyens radar qui détectent les personnes vulnérables et les réfèrent avec leur consentement à radar. ;ce projet avait déjà été mis en place ailleurs. pour l'implanter dans la mrc il fallait signer une entente de collaboration et d'intervention interorganisme auprès des aînés à risque. il y a des partenaires signataires (mrc - centre d'écoute montérégie - centre de bénévolat - cisss-clsc) et des partenaires collaborateurs (cijm - sq).;l'implication de tous pour le mieux-être de la collectivité et de ceux qui nous entourent. travailler en concertation afin d'établir un filet de sécurité auprès des aînés vulnérables. ;2018;canada,
québec,
montérégie,
mrc les maskoutains;la mrc des maskoutains et les partenaires;le centre d'écoute montérégie, la mrc, le centre de bénévolat de st-hyacinthe, cisss-clsc, le cijm (dans le cadre d'images) et la sureté du québec. les municipalités et les citoyens sont aussi des partenaires importants dans ce projet.;ce projet a permis d'établir une trajectoire d'intervention claire et efficace et de préciser les rôles et les modalités de collaboration. radar et images travaillent en complémentarité. ;non spécifié;trouver les partenaires qui acceptent de s'engager à long terme. établir la collaboration. accepter de travailler en concertation, de partager de l'information avec le consentement des personnes impliquées et de respecter les limites de chaque organisation. le roulement du personnel présentement au cisss-clsc entraîne certaines difficultés. assurer la pérennité des projets et le financement.;elyse simard;mrc des maskoutains;esimard@mrcmaskoutains.qc.ca</v>
      </c>
      <c r="R66" s="26" t="str">
        <f>IFERROR(IF(AND(SEARCH('Recherche par mots clés'!$C$4,Q66)&gt;0,'Recherche par mots clés'!$C$4&lt;&gt;""),MAX($R$2:R65)+1,""),"")</f>
        <v/>
      </c>
    </row>
    <row r="67" spans="1:18" ht="409" customHeight="1" x14ac:dyDescent="0.2">
      <c r="A67" s="24" t="s">
        <v>199</v>
      </c>
      <c r="B67" s="39" t="s">
        <v>818</v>
      </c>
      <c r="C67" s="24" t="s">
        <v>819</v>
      </c>
      <c r="D67" s="24" t="s">
        <v>820</v>
      </c>
      <c r="E67" s="24" t="s">
        <v>821</v>
      </c>
      <c r="F67" s="24" t="s">
        <v>822</v>
      </c>
      <c r="G67" s="24" t="s">
        <v>823</v>
      </c>
      <c r="H67" s="7" t="s">
        <v>824</v>
      </c>
      <c r="I67" s="24" t="s">
        <v>825</v>
      </c>
      <c r="J67" s="24" t="s">
        <v>826</v>
      </c>
      <c r="K67" s="35" t="s">
        <v>1381</v>
      </c>
      <c r="L67" s="43" t="s">
        <v>1387</v>
      </c>
      <c r="M67" s="7" t="s">
        <v>827</v>
      </c>
      <c r="N67" s="24" t="s">
        <v>828</v>
      </c>
      <c r="O67" s="24" t="s">
        <v>829</v>
      </c>
      <c r="P67" s="24" t="s">
        <v>618</v>
      </c>
      <c r="Q67" s="26" t="str">
        <f t="shared" si="0"/>
        <v xml:space="preserve">participation sociale et loisirs;le programme d’accompagnement-citoyen personnalisé d’intégration communautaire (apic);le programme d’accompagnement-citoyen personnalisé d’intégration communautaire (apic) est une intervention innovante qui vise à favoriser la participation sociale, la santé, le bien-être ainsi que la capacité des personnes aînées à rester «chez soi» le plus longtemps possible. cette intervention consiste en des suivis individuels hebdomadaires d’environ trois heures pendant 6 à 12 mois entre un accompagnateur-bénévole et une personne aînée présentant des incapacités. accompagnée par un bénévole formé et supervisé par une équipe multidisciplinaire, la personne est encouragée à mobiliser graduellement ses ressources personnelles pour surmonter les obstacles freinant la réalisation d’activités sociales et de loisirs importantes pour elle, mais difficiles à accomplir seule.  
afin d'évaluer les effets de l'apic en contexte réel, pre mélanie levasseur mène actuellement un essai contrôlé à répartition aléatoire (ecr; levasseur et al, 2018), et ce, en partenariat avec différents organismes communautaires du québec. ;initialement développé pour soutenir l’intégration communautaire de personnes adultes ayant subi un traumatisme craniocérébral (lefebvre et al, 2013), l’apic a ensuite été adapté à différentes populations d’aînés (aubin et therriault, 2018; levasseur et al, 2016; levert et al, 2019; pigeon et al, 2018). dans le projet en cours, les personnes sont âgées de 60 ans ou plus et sont restreintes dans au moins une de leurs activités quotidiennes. ;le vieillissement démographique engendre d’importants défis pour la santé et la qualité de vie des québécois, ainsi que l’équité et le bien-être de la société. la participation sociale est un déterminant clé d'un vieillissement actif et en santé (oms, 2002). bien que généralement ciblées par les organismes du milieu, il existe actuellement peu d’interventions efficaces visant à contrer les situations d’isolement et à favoriser la participation sociale des personnes aînées, surtout pour celles ayant des incapacités (raymond et al, 2013; raymond et al, 2015). ainsi, des interventions efficaces doivent être implantées dans les organismes du milieu pour favoriser la participation sociale des personnes aînées, et ce, en privilégiant un accompagnement personnalisé, reconnaissant chaque personne à part entière dans son contexte social spécifique (irsc, 2011). bien que prometteur en contexte de recherche (lefebvre et al, 2013; levasseur et al, 2016; pigeon et al, 2018; aubin et therriault, 2018), l’apic nécessite d’être davantage étudié en contexte réel, c’est-à-dire, mis en œuvre par des organismes du milieu.;l’apic vise à favoriser la participation sociale des personnes aînées, plus précisément à :1) favoriser le maintien dans le milieu de vie, 2) maintenir ou améliorer les capacités à réaliser des activités sociales et de loisirs, 3) renforcer l’autodétermination et l’autonomie dans les besoins d'intégration communautaire et 4) compléter et prolonger les interventions des professionnels de la santé qui, le plus souvent, ne répondent que partiellement et temporairement aux besoins de participation sociale. le projet en cours (ecr) permettra de vérifier les effets de l’apic sur la santé, la participation sociale, la satisfaction envers la vie et l’utilisation des services de santé des personnes aînées ainsi que d’évaluer les coûts-bénéfices de cette intervention innovante. ;2013-2014 (personnes aînées en perte d'autonomie) et 2014-2015 (personnes aînées ayant un trouble mental ou des difficultés psychosociales);canada,
québec,
estrie et montréal et chaudière-appalaches,
sherbrooke et montréal et lévis;centre de recherche sur le vieillissement du ciusss de l'estrie-chus ;institut de recherche en santé du canada (irsc), fonds de recherche du québec – santé (frqs). trois organismes communautaires offrent actuellement le projet de recherche: 1) le service d’aide et de référencement aîné d’anjou; 2) convergence action bénévole de lévis et 3) l’accorderie de sherbrooke. en plus de ces organismes, de nombreux partenaires collaborent au projet : divers organismes du milieu impliqués dans la lutte contre l’isolement ainsi que les cisss/ciusss de chaque territoire où se situe les organismes mentionnés précédemment. ;permettant d’enrichir les visites amicales actuellement offertes par les organismes du milieu et de favoriser le maintien à domicile, nos travaux ont montré que l’apic, tel qu’offert en recherche, permet aux personnes aînées de reprendre, de maintenir et ;une étude pilote réalisée en contexte de recherche a permis de montrer la faisabilité de l’apic (levasseur et al, 2021). l’implantation de l’apic est facilitée par son adaptabilité, son appui scientifique, la reconnaissance du besoin (situation d’isolement social), l’expertise et le travail des équipes. la présence de responsables ouverts au changement et de structures bénévoles déjà existantes sont également facilitants. l’apic concorde avec les valeurs et la mission des organismes qui souhaitent contrer les situations d’isolement des personnes aînées tout en répondant aux besoins de la population desservie par ces organismes (gobeil et al, 2021). les outils de formation et de promotion de l’apic vulgarisés sont très aidants. un projet vise à adapter ceux-ci à une période de confinement et à en faciliter l’accessibilité. bref, l’apic est une initiative prometteuse pour favoriser un vieillissement actif et en santé des québécois âgés. 
références:
aubin g, therriault p-y. l’accompagnement citoyen pour l’intégration des aînés ayant un trouble mental. gerontologie et societe. 2018;40(3):165-180.
gobeil, j, gaumond, v, germain, s, vézina, a, duguay, a-m, &amp; levasseur, m. implantation de l’accompagnement-citoyen personnalisé d’intégration
communautaire (apic): vers l’optimisation de la mise en œuvre de cette approche novatrice visant la participation sociale des aînés. soumis pour publication.
instituts e recherche en santé du canada. aperçu de la médecine personnalisée. publié le 6 juin 2011. consulté le 2 décembre 2020. https://cihr-irsc.gc.ca/f/43707.html
lefebvre h, levert m-j, le dorze g, et al. un accompagnement citoyen personnalisé en soutien à l’intégration communautaire des personnes ayant subi un traumatisme craniocérébral: vers la résilience ? rech soins infirm. 2013;4(115):107-123. doi:10.3917/rsi.115.0107 
levasseur, m, lefebvre, h, levert, m-j, lacasse-bédard, j, lacerte, j, carbonneau, h, &amp; therriault, p-y. adaptation of the personalized citizen assistance for social participation (apic) in older adults having disabilities: a feasible intervention. soumis pour publication.
levasseur m, dubois m-f, filliatrault j, vasiliadis hm, lacasse-bédard j, tourigny a, levert m-j, gabaude c, lefebvre h, berger v, eymard c. effect of personalised citizen assistance for social participation (apic) on older adults’ health and social participation: study protocol for a pragmatic multicentre randomised controlled trial (rct). bmj open. 2018;8(3):e018676. doi:10.1136/bmjopen-2017-018676
levert, m-j, lefebvre, h, levasseur, m, &amp; gélinas, i. l’accompagnement-citoyen en soutien à la participation sociale des aînés ayant un  traumatisme craniocérébral. society and leisure, 2019;42(1), 91–107. doi.org/10.1080/07053436.2019.1582915
organisation mondiale de la santé (oms). vieillir en restant actif: cadre d’orientation. oms: madrid, espagne; 2002. https://apps.who.int/iris/handle/10665/67758
pigeon c, renaud j, levasseur m. improve integration of visually impaired older adults with the support of community volunteers. affiche présentée au 12th international society of physical &amp; rehabilitation medecine world congress, paris, france; 2018. consulté le 8 juillet 2019. https://simul-europe.com/2018/isprm/htmlpage1.html?prodid=ispr8-2738.pdf.jpg
raymond é, sévigny a, tourigny a, vézina a, verreault r, guilbert-couture a. on the track of evaluated programmes targeting the social participation of seniors: a typology proposal. ageing soc. 2013;33(2):267-296. doi:10.1017/s0144686x11001152 
raymond é, sévigny a, tourigny a, bonin l, guilbert-couture a, diallo l. interventions évaluées visant la participation sociale des aînés. fiches synthèses et outil d’accompagnement. 2015. http://www.santecom.qc.ca/bibliothequevirtuelle/inspq/9782550734000.pdf ;la principale limite est le manque de financement dédié à l’implantation de l’apic. le manque de soutien des certains organismes du milieu, la charge de travail importante des coordonnatrices (recruter aînés et bénévoles, former et soutenir les bénévoles), l’implication soutenue demandée aux bénévoles ont aussi été perçus comme des obstacles.;pre mélanie levasseur ;université de sherbrooke et centre de recherche sur le vieillissement du ciusss de l'estrie-chus ;melanie.levasseur@usherbrooke.ca </v>
      </c>
      <c r="R67" s="26" t="str">
        <f>IFERROR(IF(AND(SEARCH('Recherche par mots clés'!$C$4,Q67)&gt;0,'Recherche par mots clés'!$C$4&lt;&gt;""),MAX($R$2:R66)+1,""),"")</f>
        <v/>
      </c>
    </row>
    <row r="68" spans="1:18" ht="409" customHeight="1" x14ac:dyDescent="0.2">
      <c r="A68" s="24" t="s">
        <v>199</v>
      </c>
      <c r="B68" s="39" t="s">
        <v>830</v>
      </c>
      <c r="C68" s="24" t="s">
        <v>831</v>
      </c>
      <c r="D68" s="24" t="s">
        <v>832</v>
      </c>
      <c r="E68" s="24" t="s">
        <v>833</v>
      </c>
      <c r="F68" s="24" t="s">
        <v>834</v>
      </c>
      <c r="G68" s="24" t="s">
        <v>835</v>
      </c>
      <c r="H68" s="24" t="s">
        <v>836</v>
      </c>
      <c r="I68" s="24" t="s">
        <v>837</v>
      </c>
      <c r="J68" s="24" t="s">
        <v>838</v>
      </c>
      <c r="K68" s="24" t="s">
        <v>839</v>
      </c>
      <c r="L68" s="24" t="s">
        <v>840</v>
      </c>
      <c r="M68" s="24" t="s">
        <v>75</v>
      </c>
      <c r="N68" s="24" t="s">
        <v>841</v>
      </c>
      <c r="O68" s="24" t="s">
        <v>837</v>
      </c>
      <c r="P68" s="24" t="s">
        <v>842</v>
      </c>
      <c r="Q68" s="26" t="str">
        <f t="shared" si="0"/>
        <v>participation sociale et loisirs;projet de volontariat intergénérationnel;ce projet permettait à un groupe de jeunes de 18 à 35 ans d’être sensibilisés aux différentes réalités des aînés et de mettre en place des actions et des activités intergénérationnelles afin d’assurer aux personnes aînées des conditions de vie optimales, d’améliorer leurs habitudes de vie et ainsi briser l’isolement.
deux éditions du projet ont eu lieu. le projet se déroulait dans la période estivale. dans les deux premières semaines, les jeunes recevaient des formations afin d’être mieux outillés envers les aînés et ainsi développer des compétences et des habiletés utiles dans leur parcours professionnel. entre autres, ils recevaient une formation sur l’âgisme, une formation rcr et la formation nationale en accompagnement et loisir de personnes handicapées, etc.
les jeunes ont ensuite développé des activités dans 4 volets: loisirs (ex. marches, café-causeries, jeux, danses, etc.), technologie (ex. bingo-techno, aide pour cellulaire, ipad, appareil photo, ordinateur, etc.), alimentation (montage de paniers de denrées alimentaires remis à des aînés et des jeunes en situation précaire), culturel (ex. spectacle de contes et musique, etc.) selon leurs compétences et intérêts.;participants: jeunes de 18-35 ans habitant le territoire de la mrc d'arthabaska et aînés via des résidences partenaires;le carrefour jeunesse-emploi arthabaska souhaitait  développer un projet de volontariat qui permettait à des jeunes de s'impliquer dans leur milieu et de répondre à des besoins collectifs. nous avons rencontré divers partenaires dont la responsable de la politique des aînés de la ville de victoriaville qui souhaitait inclure des activités intergénérationnelles dans ses actions. c'est ainsi que le projet a débuté! nous avons contacté des résidences de personnes aînées, nous avons recruté des jeunes intéressés à participer et nous avons bâtit avec eux des formations et des activités à réaliser durant le projet.;favoriser le volontariat et l’engagement des jeunes dans des projets d’utilité collective à valeur ajoutée par les milieux. susciter une prise de conscience et une appropriation des enjeux et des besoins de la communauté chez les jeunes. développer un sentiment d’appartenance chez les jeunes, favoriser la cohésion sociale et leur reconnaissance. stimuler l’engagement social et citoyen des jeunes. créer des liens d'échanges intergénérationnels profitables pour les jeunes et les aînés.;2016 et 2017;canada,
québec,
centre-du-québec,
mrc d'arthabaska,
victoriaville;carrefour jeunesse-emploi arthabaska;politique des aînés ville de victoriaville, bibliothèque c-é-m, formation nationale en accompagnement (arlphcq), la résidence notre-dame chartwell (2016), villa st-georges (2016), manoir de bigarré (2016), résidence maison fleurie (2016), résidence du couvent (2017), les jardins du parc linéaire (2017).;une vingtaine de participants pour les 2 éditions du projet. 
 plus d'une quarantaine d'activités diverses organisées pour les 2 éditions du projet. commentaires de participants (jeunes): «le projet m’a vraiment apporté beaucoup de joie et m’a démontré qui j'étais comme personne. je suis très heureuse de m’être impliquée.» 
«c’est une occasion de contribuer à son milieu et de briser l’isolement. de plus, on s’apporte beaucoup mutuellement entre jeunes et aînés. il faut plus de projets comme celui-ci!». «dans mon futur emploi en ergothérapie, je vais avoir à côtoyer des personnes âgées, donc ce projet m’a permis de développer mes compétences auprès de cette clientèle.» «mon projet entrepreneurial est d’être travailleuse autonome en montage graphiste et en photographie. ce projet m’a accordé la chance d’élargir mon champ de compétences.» «mon activité préférée a été les devinettes parce que je m’y suis beaucoup impliquée. je suis une personne timide et ça m’a permis de développer ma confiance en moi». ;développer le projet en partenariat avec le milieu.;non spécifié;catherine faucher;carrefour jeunesse-emploi arthabaska;projet@cje-arthabaska.ca</v>
      </c>
      <c r="R68" s="26" t="str">
        <f>IFERROR(IF(AND(SEARCH('Recherche par mots clés'!$C$4,Q68)&gt;0,'Recherche par mots clés'!$C$4&lt;&gt;""),MAX($R$2:R67)+1,""),"")</f>
        <v/>
      </c>
    </row>
    <row r="69" spans="1:18" ht="409" customHeight="1" x14ac:dyDescent="0.2">
      <c r="A69" s="24" t="s">
        <v>843</v>
      </c>
      <c r="B69" s="24" t="s">
        <v>844</v>
      </c>
      <c r="C69" s="24" t="s">
        <v>845</v>
      </c>
      <c r="D69" s="24" t="s">
        <v>846</v>
      </c>
      <c r="E69" s="24" t="s">
        <v>847</v>
      </c>
      <c r="F69" s="24" t="s">
        <v>848</v>
      </c>
      <c r="G69" s="24">
        <v>2022</v>
      </c>
      <c r="H69" s="7" t="s">
        <v>849</v>
      </c>
      <c r="I69" s="24" t="s">
        <v>850</v>
      </c>
      <c r="J69" s="24" t="s">
        <v>851</v>
      </c>
      <c r="K69" s="24" t="s">
        <v>852</v>
      </c>
      <c r="L69" s="24" t="s">
        <v>75</v>
      </c>
      <c r="M69" s="24" t="s">
        <v>853</v>
      </c>
      <c r="N69" s="24" t="s">
        <v>854</v>
      </c>
      <c r="O69" s="24" t="s">
        <v>855</v>
      </c>
      <c r="P69" s="24" t="s">
        <v>856</v>
      </c>
      <c r="Q69" s="26" t="str">
        <f t="shared" si="0"/>
        <v>services de proximité
transport et mobilité active;aménagement d'un sentier sécuritaire avec aires de repos et de socialisation.;la qualité de vie des personnes aînées passe par leur sécurité, en les rendant plus autonomes, ce qui favorise des sorties extérieures et les déplacements actifs. de meilleures accessibilités aux différents services de proximité, dont à un centre aquatique favorisent une vie saine et active. vivre dans un secteur sécuritaire et à proximité de tous les services, assure aux aînés un cadre de vie de qualité et permet de les maintenir le plus longtemps possible à leur domicile avec une autonomie accrue.
spécifiquement identifié dans le cadre de la démarche mada et dans le plan d'action, ce projet se veut une réponse concrète et attendue par notre communauté.
tous les aménagements prévus permettront une accessibilité universelle. issue d'une demande du milieu qui se développe intensivement et qui accueille de plus en plus de personnes aînées, avec la construction récente de résidences pour personnes aînées et bientôt d'une maison des aînés du gouvernement du québec, le projet est sans contredit plus que pertinent, voire essentiel pour nos aînés actuels et futurs qui fréquentent ce secteur.
il s'agit donc de sécuriser le carrefour giratoire autour duquel sont construits une résidence pour personnes âgées, une maison des aînées (en construction), plusieurs services de proximité (épicerie, pharmacies, etc.), une résidence pour traumatisés craniens et des services de loisirs et de transport actif (piscine, piste cyclable). des aires de repos, de socialisation et d'animation seront aménagées dans une portion du carrefour.;personnes aînées qui habitent ou fréquentent ce secteur;intersection très achalandée avec un carrefour giratoire important. nombreux commentaires de la clientèle aînée et de la population en général.;sécuriser les déplacements dans le carrefour giratoire. assurer un transport actif dans le secteur (déplacement à pied ou à vélo). créer une aire de repos, de socialisation et d'animation dans le secteur.;2022;canada,
québec,
montérégie,
mrc la vallée-du-richelieu,
beloeil;ville de beloeil - service du génie;consultation des aînés des résidences. 
employés municipaux pour la réalisation du projet (ingénieurs, techniciens en génie, contremaîtres des travaux publics, cols bleus municipaux);le projet doit se réaliser en 2022. nous sommes à la phase initiale du projet donc nous n'avons pas encore observé de résultats à ce jour.;non spécifié; financement du projet - le projet a été évalué à 210 000$;daniel marineau;ville de beloeil;dmarineau@beloeil.ca</v>
      </c>
      <c r="R69" s="26" t="str">
        <f>IFERROR(IF(AND(SEARCH('Recherche par mots clés'!$C$4,Q69)&gt;0,'Recherche par mots clés'!$C$4&lt;&gt;""),MAX($R$2:R68)+1,""),"")</f>
        <v/>
      </c>
    </row>
    <row r="70" spans="1:18" ht="409" customHeight="1" x14ac:dyDescent="0.2">
      <c r="A70" s="24" t="s">
        <v>291</v>
      </c>
      <c r="B70" s="39" t="s">
        <v>857</v>
      </c>
      <c r="C70" s="24" t="s">
        <v>858</v>
      </c>
      <c r="D70" s="24" t="s">
        <v>859</v>
      </c>
      <c r="E70" s="24" t="s">
        <v>860</v>
      </c>
      <c r="F70" s="24" t="s">
        <v>861</v>
      </c>
      <c r="G70" s="24">
        <v>2013</v>
      </c>
      <c r="H70" s="7" t="s">
        <v>612</v>
      </c>
      <c r="I70" s="24" t="s">
        <v>862</v>
      </c>
      <c r="J70" s="24" t="s">
        <v>863</v>
      </c>
      <c r="K70" s="24" t="s">
        <v>864</v>
      </c>
      <c r="L70" s="24" t="s">
        <v>865</v>
      </c>
      <c r="M70" s="7" t="s">
        <v>866</v>
      </c>
      <c r="N70" s="24" t="s">
        <v>867</v>
      </c>
      <c r="O70" s="24" t="s">
        <v>862</v>
      </c>
      <c r="P70" s="24" t="s">
        <v>868</v>
      </c>
      <c r="Q70" s="26" t="str">
        <f t="shared" si="0"/>
        <v>soutien à domicile
participation sociale et loisirs;carrefour des aînées;victime de son succès et contraint par des problèmes importants d’espaces causés par une clientèle âgée en forte croissance, sercovie n’avait d’autre choix que de planifier une relocalisation ou un agrandissement de ses locaux du 300, rue du conseil. d’autres organismes confrontés, eux aussi, au défi d’une population vieillissante ont été approchés dès 2008. ils se sont, dès lors, montrés enthousiastes à l’idée de s’associer à sercovie en vue de partager des locaux et des équipements, mais aussi d’offrir plusieurs services sous un même toit. 
lors de son agrandissement en 2013, sercovie a triplé la superficie de son bâtiment, ce qui a permis d’accueillir sous son toit six organismes communautaires dédiés aux aînés.
le concept de carrefour des aînés est né, et est devenu un pôle de référence pour les aînés à sherbrooke.;aînés autonomes et semi-autonome. organismes communautaires ou regroupements s'adressant aux aînés;espaces de sercovie trop petits: cuisine de la popote roulante trop petite, manque d'espace pour la tenue d'activités, manque d'espace administratif, cafétéria trop petite.;prévoir un agrandissement permettant d'accueillir d'autres organismes à vocation similaire de manière à: offrir une gamme de services sous un même toit, au bénéfice d'une clientèle aux besoins grandissants, offrir un milieu de vie stimulant pour nos aînés et partager des locaux, de l'équipement et de l'expertise entre organismes locataires et partenaires.
;2013;canada,
québec,
estrie,
sherbrooke;sercovie;l’association québécoise pour la défense des droits des retraités et préretraités section sherbrooke (l’aqdr), dira-estrie (maltraitance), la table de concertation des aînés de l’estrie, parkinson estrie, personnaide (service à domicile), club fadoq sherbrooke, l’association québécoise des retraités des secteurs public et parapublic (l’aqrp). membres du ca, partenaires d'affaires et citoyens impliqués dans la campagne de levée de fonds;augmentation significative de l'offre de service aux aînés (repas à domicile/popote roulante, repas sur place/cafétéria, activités physiques, loisir et autres, conférences, etc)
meilleure synergie et collaboration entre organismes
milieu de vie significatif pour plus de 2000 aînés, 400 bénévoles et 50 employés;non spécifié
;lieu déjà trop exigu, besoins de la clientèle sans cesse grandissants. initialement, le projet semblait menaçant pour certains organismes qui croyait que sercovie désirait prendre toute la place ou fusionner les organismes. nous avons dû bien expliquer le projet et rassurer nos partenaires avec succès.;rémi demers;sercovie;remi.demers@sercovie.org</v>
      </c>
      <c r="R70" s="26" t="str">
        <f>IFERROR(IF(AND(SEARCH('Recherche par mots clés'!$C$4,Q70)&gt;0,'Recherche par mots clés'!$C$4&lt;&gt;""),MAX($R$2:R69)+1,""),"")</f>
        <v/>
      </c>
    </row>
    <row r="71" spans="1:18" ht="409" customHeight="1" x14ac:dyDescent="0.2">
      <c r="A71" s="24" t="s">
        <v>199</v>
      </c>
      <c r="B71" s="39" t="s">
        <v>869</v>
      </c>
      <c r="C71" s="24" t="s">
        <v>870</v>
      </c>
      <c r="D71" s="24" t="s">
        <v>871</v>
      </c>
      <c r="E71" s="24" t="s">
        <v>872</v>
      </c>
      <c r="F71" s="24" t="s">
        <v>1363</v>
      </c>
      <c r="G71" s="24" t="s">
        <v>873</v>
      </c>
      <c r="H71" s="24" t="s">
        <v>150</v>
      </c>
      <c r="I71" s="24" t="s">
        <v>874</v>
      </c>
      <c r="J71" s="24" t="s">
        <v>875</v>
      </c>
      <c r="K71" s="28" t="s">
        <v>1364</v>
      </c>
      <c r="L71" s="24" t="s">
        <v>876</v>
      </c>
      <c r="M71" s="7" t="s">
        <v>877</v>
      </c>
      <c r="N71" s="24" t="s">
        <v>878</v>
      </c>
      <c r="O71" s="24" t="s">
        <v>874</v>
      </c>
      <c r="P71" s="24" t="s">
        <v>879</v>
      </c>
      <c r="Q71" s="26" t="str">
        <f t="shared" si="0"/>
        <v>participation sociale et loisirs;forum habitats;le forum habitats est un projet d’innovation sociale en collaboration avec le goethe-institut et l’école d’innovation sociale élisabeth-bruyère de l’université saint-paul. ce mouvement citoyen, artistique et scientifique donne une voix aux personnes ainées. le forum habitats met de l‘avant des actions entourant les réalités et les enjeux du vieillissement. il stimule la réflexion et encourage l’action en posant cette question urgente: comment voulons-nous habiter notre vieillesse ?;50% de personnes de plus de 65 ans, 30% des personnes entre 40 et 54 ans et, 20% de personnes de moins de 39 ans;suite au déménagement de ses parents dans une maison de personnes âgées, françois grisé a décidé de vivre une immersion de deux mois dans une résidence pour aînés à val-d’or. il y a colligé ses réflexions, ainsi que des anecdotes de sa vie quotidienne et des traces d’histoires qui lui ont été confiées dans un journal de plus de 200 pages. en se catapultant dans ce milieu, il a pu créer un lien de confiance avec les résidents, qui lui ont accordé plus de 80 heures d’entrevues audio/vidéo. cette expérience a marqué un point tournant dans son engagement artistique. de là lui vient la question, comment voulons-nous habiter notre vieillesse ?;aborder les réalités du vieillissement en menant des projets de transformation sociale. connaître et faire connaître les initiatives existantes. faire évoluer les perceptions à l’égard des personnes aînées. valoriser la responsabilisation collective et individuelle. mobiliser des voix influentes, sensibles et plurielles. déployer des initiatives artistiques porteuses de réflexion, d’action et de mobilisation. devenir un influenceur incontournable auprès des décideurs. provoquer le changement et agir concrètement, partout au québec.
17 régions administratives impliquées, 15 000 personnes par région mobilisées, 250 000 personnes qui passent à l’action à la grandeur du québec et, 1 200 000 personnes sensibilisées aux enjeux du vieillissement et de l’habitat.;2021-2024;canada,
québec;un et un font mille;espace muni, école d'innovation élisabeth-bruyère, table de concertation des aîné.e.s de lanaudière, fondation âges, institut goethe, etc.;mobilisation de personnes aînés, d'organisations et de citoyens pour la journée internationale des aîné.e.s le 1er octobre (sera récurrent à chaque année).
quatre séries de 3 webinaires depuis octobre 2020 qui ont permis de rassembler 200 participants par rencontre. un prototype de projet suite aux rencontres de maison sans mur en littératie numérique avec les bibliothèques.
le développement de nombreux partenariats dans les cinq régions choisies pour le déploiement des interforums en 2021-2022 : outaouais, lanaudière, montréal, montérégie, capitale-nationale.
les retombés de la présentation de la pièce tout inclus au périscope à québec sont importantes, alors qu'elle fédère.;nous sommes un organisme artistique multidisciplinaire dont le mandat est de présenter des oeuvres du directeur artistique françois grisé et qui appartiennent à son cycle vivre vieux. les arts nous permettent d'être rassembleur, mais nous devons nous introduire dans les structures en place et collaborer. ;le développement des interforums dans les 17 régions est aussi un enjeu de ressources important comme nous nous déploierons en fonction de la présentation de nos activités artistiques.;simon paradis;un et un font mille;simon@un-et-un-font-mille.com</v>
      </c>
      <c r="R71" s="26" t="str">
        <f>IFERROR(IF(AND(SEARCH('Recherche par mots clés'!$C$4,Q71)&gt;0,'Recherche par mots clés'!$C$4&lt;&gt;""),MAX($R$2:R70)+1,""),"")</f>
        <v/>
      </c>
    </row>
    <row r="72" spans="1:18" ht="409" customHeight="1" x14ac:dyDescent="0.2">
      <c r="A72" s="24" t="s">
        <v>79</v>
      </c>
      <c r="B72" s="39" t="s">
        <v>880</v>
      </c>
      <c r="C72" s="24" t="s">
        <v>881</v>
      </c>
      <c r="D72" s="24" t="s">
        <v>882</v>
      </c>
      <c r="E72" s="24" t="s">
        <v>883</v>
      </c>
      <c r="F72" s="24" t="s">
        <v>884</v>
      </c>
      <c r="G72" s="24">
        <v>2015</v>
      </c>
      <c r="H72" s="7" t="s">
        <v>885</v>
      </c>
      <c r="I72" s="24" t="s">
        <v>886</v>
      </c>
      <c r="J72" s="24" t="s">
        <v>887</v>
      </c>
      <c r="K72" s="24" t="s">
        <v>888</v>
      </c>
      <c r="L72" s="24" t="s">
        <v>889</v>
      </c>
      <c r="M72" s="7" t="s">
        <v>890</v>
      </c>
      <c r="N72" s="24" t="s">
        <v>891</v>
      </c>
      <c r="O72" s="24" t="s">
        <v>892</v>
      </c>
      <c r="P72" s="24" t="s">
        <v>893</v>
      </c>
      <c r="Q72" s="26" t="str">
        <f t="shared" si="0"/>
        <v>habitation
soutien à domicile
services de proximité
transport et mobilité active
participation sociale et loisirs
proche aidance
connaissance des services;réseau de proximité (intervention de milieu) auprès des aînés en situation de vulnérabilité;initiative de travail de milieu auprès des aînés en situation de vulnérabilité.;toutes personnes ayant un profil gériatrique ou âgée de 65 ans et plus.;besoin ciblé par les acteurs du milieu suite à l'observation suivante : il existe beaucoup de ressources et de services d'aide pour les personnes aînées mais celles-ci sont méconnues et/ou peu utilisés par les personnes ciblées. en parallèle, les enjeux en lien avec le vieillissement de la population sont grandissants, la solitude et l'isolement social vécu par nos aînés et leurs proches aidants sont des réalités préoccupantes. ;démystifier le réseau et le système de la santé, briser l'isolement, favoriser l'inclusion sociale, contrer la maltraitance, informer les personnes rejointes sur les services et les ressources d'aide du milieu, sensibiliser les acteurs de la communauté sur des thèmes tels que l'âgisme, l'épuisement, la perte d'autonomie, les démences, la pauvreté, le deuil, (etc.). encourager l'implication bénévole, redonner du pouvoir d'agir aux personnes rejointes et favoriser le maintien à domicile.;2015;canada,
québec,
les laurentides,
mrc de la rivière-du-nord et mrc de mirabel;vigil'ange ;cisss, services de police, hôpitaux, personnel de la santé, pharmacies, 811, livreurs à domicile, partenaires communautaires (antr'aidant, maison de sophia, fleur de macadam, service travail-maison, centre d'action bénévole, centre de la famille, etc.) et participation citoyenne (bénévoles engagés!);empowerment (reprise de pouvoir), meilleure connaissance des services et des ressources d'aide à domicile et communautaires, maintien à domicile plus longtemps, réseau social bonifié, engagement bénévole dans la communauté, sentiment de sécurité, moins grande méfiance à l'égard du réseau et des services du cisss.;partenariat et collaboration avec d'autre organismes porteurs d'initiatives similaires afin d'échanger les bons coups, de mettre en commun nos forces et de publiciser davantage nos actions dans le milieu.;recherche ardue et active de financement, récurrent afin de pérenniser l'initiative.;colombe marcoux;vigil'ange;info@vigilange.org</v>
      </c>
      <c r="R72" s="26" t="str">
        <f>IFERROR(IF(AND(SEARCH('Recherche par mots clés'!$C$4,Q72)&gt;0,'Recherche par mots clés'!$C$4&lt;&gt;""),MAX($R$2:R71)+1,""),"")</f>
        <v/>
      </c>
    </row>
    <row r="73" spans="1:18" ht="409" customHeight="1" x14ac:dyDescent="0.2">
      <c r="A73" s="24" t="s">
        <v>199</v>
      </c>
      <c r="B73" s="39" t="s">
        <v>719</v>
      </c>
      <c r="C73" s="24" t="s">
        <v>894</v>
      </c>
      <c r="D73" s="24" t="s">
        <v>895</v>
      </c>
      <c r="E73" s="24" t="s">
        <v>896</v>
      </c>
      <c r="F73" s="24" t="s">
        <v>897</v>
      </c>
      <c r="G73" s="24">
        <v>2020</v>
      </c>
      <c r="H73" s="7" t="s">
        <v>898</v>
      </c>
      <c r="I73" s="24" t="s">
        <v>899</v>
      </c>
      <c r="J73" s="24" t="s">
        <v>900</v>
      </c>
      <c r="K73" s="24" t="s">
        <v>901</v>
      </c>
      <c r="L73" s="24" t="s">
        <v>902</v>
      </c>
      <c r="M73" s="24" t="s">
        <v>75</v>
      </c>
      <c r="N73" s="24" t="s">
        <v>903</v>
      </c>
      <c r="O73" s="24" t="s">
        <v>899</v>
      </c>
      <c r="P73" s="24" t="s">
        <v>904</v>
      </c>
      <c r="Q73" s="26" t="str">
        <f t="shared" si="0"/>
        <v>participation sociale et loisirs;voisins solidaires;en partenariat avec les municipalités et les acteurs locaux, le projet vise à sensibiliser les citoyens à développer la solidarité de voisinage dans leur milieu. elle vise à renforcer la cordialité et les petits services entre voisins pour ainsi créer un filet de sécurité pour les personnes âgées. le mandat de voisins solidaires est de créer des initiatives pour sensibiliser la population à l’importance de prendre soins des personnes aînés dans la mrc de témiscouata. ;la démarche permettra aux personnes aînées de bénéficier d'un milieu de vie plus dynamique et sécuritaire, en sensibilisant toute la population à l'importante de la solidarité entre voisinage.;l’approche s’appuie sur un mouvement né en france, inspirée de l’idée d’un élu municipal pour mettre fin à l’anonymat dans les voisinages. en 2006, le réseau québécois de villes et villages en santé (rqvvs) découvre cette initiative et y voit un regard nouveau sur le vivre-ensemble. il décide donc d’emboîter le pas et de lancer la fête des voisins au québec. en 2012, considérant le succès et l’intérêt soulevé par la fête des voisins, le rqvvs décide de réaliser un projet pilote, voisins solidaires, afin d’expérimenter cette approche plus globale et suggérant une panoplie d’actions influençant le bon voisinage. c'est dans ce mouvement, que le centre d'action bénévole région témis a mis en place cette démarche, désirant vouloir changer les habitudes individualistes des citoyens et créer un mouvement de solidarité et d'entraide sur le territoire.;les résultats attendus: développer la cordialité et l'entraide entre les générations, renforcer les liens sociaux, contribuer au vieillir chez soi, contribuer à la santé des individus et des communautés, multiplier les occasions de rencontres et de contacts entre voisins, renforcer la sécurité des aînés dans les municipalités et les quartiers et, dans une société devenue très individualiste, faire revenir la philosophie d'aider son prochain et de donner au suivant. dans ce projet, les aînés ont aussi l'opportunité de s'impliquer pour ainsi développer un sentiment d'appartenance et se sentir utile.;2020;canada,
québec,
bas-saint-laurent,
mrc de témiscouata;centre d'action bénévole région témis;qada (québec amis des aînés), la mrc de témiscouata, le centre de services scolaire du fleuve-et-des-lacs, les villes et municipalités qui adhèrent à la vision, les comités mada (municipalité ami des aînés).;nous avons des témoignages de personnes qui ont fait de bonnes actions autour d'elles ou d'aînés qui ont reçus de l'aide. ceux-ci nous nomment souvent le bien que ça leur avait apporté et surtout, à quel point ça leur a été d'une aide précieuse. on constate qu’il y a de plus en plus de citoyens qui comprennent et adhèrent à la philosophie de voisins solidaires.
le mouvement est de plus en plus connu sur le territoire. la population en parle ou dit en avoir entendu parlé.  les organismes de la région parlent souvent du projet voisins solidaires dans leur rencontre de concertation. ce qui permet à d'autres organisations d'en entendre parler, de questionner sur les objectifs d'un tel projet et d'en discuter par la suite auprès de leur propre clientèle.
une grande campagne de sensibilisation qui s'échelonnera sur 3 ans, est en préparation avec la mrc de témiscouata. une belle visibilité à prévoir et un grand nombre de citoyens seront par le fait même sensibilisés.;avec l’arrivée de la pandémie, le projet voisins solidaires n’a pas pu démarrer comme prévu. il a fallu faire preuve d’imagination, d’adaptation et d’originalité pour réussir à déployer le projet dans les délais convenus initialement.  le mouvement d’entraide et de solidarité créé par la situation actuelle, a permis au projet voisins solidaires de se réinventer pour profiter de cette opportunité pendant qu’elle passait. le moment était idéal pour convaincre et démontrer aux gens l’importance de se joindre au mouvement.
le projet s’est révélé essentiel avec la pandémie et a permis de briser l’isolement chez de nombreuses personnes âgées seules.  un soutien qui ne peut « s’acheter ».  les communautés sont aussi plus conscientes de la détresse vécue par les personnes âgées et s’impliquent plus qu’en temps « normal » où la vie et le quotidien prend toute la place.;non spécifié;mélanie lavoie;centre d'action bénévole région témis;vs@cabtemis.org</v>
      </c>
      <c r="R73" s="26" t="str">
        <f>IFERROR(IF(AND(SEARCH('Recherche par mots clés'!$C$4,Q73)&gt;0,'Recherche par mots clés'!$C$4&lt;&gt;""),MAX($R$2:R72)+1,""),"")</f>
        <v/>
      </c>
    </row>
    <row r="74" spans="1:18" ht="409" customHeight="1" x14ac:dyDescent="0.2">
      <c r="A74" s="24" t="s">
        <v>905</v>
      </c>
      <c r="B74" s="24" t="s">
        <v>906</v>
      </c>
      <c r="C74" s="24" t="s">
        <v>907</v>
      </c>
      <c r="D74" s="24" t="s">
        <v>908</v>
      </c>
      <c r="E74" s="24" t="s">
        <v>909</v>
      </c>
      <c r="F74" s="24" t="s">
        <v>910</v>
      </c>
      <c r="G74" s="24">
        <v>2019</v>
      </c>
      <c r="H74" s="7" t="s">
        <v>391</v>
      </c>
      <c r="I74" s="24" t="s">
        <v>911</v>
      </c>
      <c r="J74" s="24" t="s">
        <v>912</v>
      </c>
      <c r="K74" s="24" t="s">
        <v>913</v>
      </c>
      <c r="L74" s="24" t="s">
        <v>914</v>
      </c>
      <c r="M74" s="7" t="s">
        <v>915</v>
      </c>
      <c r="N74" s="24" t="s">
        <v>702</v>
      </c>
      <c r="O74" s="24" t="s">
        <v>916</v>
      </c>
      <c r="P74" s="24" t="s">
        <v>917</v>
      </c>
      <c r="Q74" s="26" t="str">
        <f t="shared" si="0"/>
        <v>soutien à domicile
services de proximité
transport et mobilité active
participation sociale et loisirs
connaissance des services;visites d'amitié;jumelage réalisé entre un bénévole et un bénéficiaire âgé de 60 et plus. service visant dans un premier temps les personnes seules, isolées, vulnérables et dans un deuxième temps les personnes présentant des atteintes cognitives et/ou physiques. des sessions de coaching sont offertes aux bénévoles afin de les outiller pour développer de l'aisance avec les bénéficiaires présentant diverses problématiques.;personnes vivant dans l'isolement, présentant de la vulnérabilité soit par la distance, l'âge, l'état de santé physique, cognitif ou mental, la situation économique etc. les personnes référées avec  des atteintes cognitives, ne doivent pas avoir de comportements perturbateurs et les atteintes doivent être légères.;une forte demande du cisss au cours des années nous a sensibilisé au besoin dans la communauté pour ce genre de service.;développer un lien significatif entre le bénéficiaire et le bénévole. favoriser le repérage de vulnérabilité et de besoins spécifiques (dans le contexte où le bénéficiaire n'est pas connu des services sociaux). référer le bénéficiaire aux organismes pouvant répondre aux besoins exprimés. favoriser la stimulation cognitive, physique (marche), sociale.;2019;canada,
québec,
les laurentides;entraide bénévole des pays-d'en-haut ;nous avons nos référents: cisss (clsc piedmont, clsc st sauveur), les familles, les personnes dans le besoin elles-mêmes;nous constatons une plus grande demande en lien avec ce service. les commentaires obtenus sont très positifs. des liens se sont créés. les bénévoles sont très vigilants quant au repérage des personnes présentant de la vulnérabilité et des besoins particuliers. des communications régulières sont réalisées entre les bénévoles, les bénéficiaires, les travailleurs sociaux et nous-mêmes.
aussi, nous percevons une nouvelle dimension à notre service qui représente un "certain répit" pour les familles.;l'implication des bénévoles représente le moteur de cette aventure. sans eux, le service n'existe pas. la dimension "humaine" est au centre de cette initiative. certains bénéficiaires ont développé un lien important avec un bénévole et c'est parfois, le seul lien qu'il a avec la communauté. ;le recrutement de bénévoles reste un travail ardu et constant. les bénévoles sont, pour la plupart, retraités, âgés et occupés. nous travaillons avec leurs disponibilités et leurs exigences parfois. la gestion d'un tel programme représente plusieurs heures dans une semaine. le coaching est aussi demandant.;andrée nadeau;entraide bénévole des pays-d'en-haut;itmavebpdh2020@entraidebenevolepdh.com</v>
      </c>
      <c r="R74" s="26" t="str">
        <f>IFERROR(IF(AND(SEARCH('Recherche par mots clés'!$C$4,Q74)&gt;0,'Recherche par mots clés'!$C$4&lt;&gt;""),MAX($R$2:R73)+1,""),"")</f>
        <v/>
      </c>
    </row>
    <row r="75" spans="1:18" ht="409" customHeight="1" x14ac:dyDescent="0.2">
      <c r="A75" s="24" t="s">
        <v>360</v>
      </c>
      <c r="B75" s="39" t="s">
        <v>918</v>
      </c>
      <c r="C75" s="24" t="s">
        <v>919</v>
      </c>
      <c r="D75" s="24" t="s">
        <v>920</v>
      </c>
      <c r="E75" s="24" t="s">
        <v>921</v>
      </c>
      <c r="F75" s="24" t="s">
        <v>922</v>
      </c>
      <c r="G75" s="24">
        <v>2018</v>
      </c>
      <c r="H75" s="24" t="s">
        <v>923</v>
      </c>
      <c r="I75" s="24" t="s">
        <v>918</v>
      </c>
      <c r="J75" s="24" t="s">
        <v>75</v>
      </c>
      <c r="K75" s="24" t="s">
        <v>924</v>
      </c>
      <c r="L75" s="24" t="s">
        <v>925</v>
      </c>
      <c r="M75" s="7" t="s">
        <v>926</v>
      </c>
      <c r="N75" s="24" t="s">
        <v>927</v>
      </c>
      <c r="O75" s="24" t="s">
        <v>928</v>
      </c>
      <c r="P75" s="24" t="s">
        <v>929</v>
      </c>
      <c r="Q75" s="26" t="str">
        <f t="shared" si="0"/>
        <v>soutien à domicile;amika - aide et soins à domicile;organisation privé qui offre des soins à domicile. les services se séparent en trois grandes catégories : 
- soins à la personne (aide pour hygiène, assistance pour déplacement, assistance habillement, assistante toilette, soin de base pour activité quotidienne)
- aide aux tâches domestiques (préparer des repas, faire du ménage, la lessive et des courses)
- présence et surveillance afin de donner du répit à un proche aidant et faire de la stimulation cognitive et physique.;offert aux personnes âgées en perte d'autonomie ou handicapées qui veulent rester à la maison (domicile ou rpa).;3 grandes problématiques de départ: le manque d'options pour demeurer à la maison le plus longtemps possible, les proches aidants qui ont besoin de répit et donner de meilleures conditions de travail aux préposés aux bénéficiaires.;donner du répit aux proches aidants et aider les personne à rester à la maison le plus longtemps possible.;2018;canada,
québec,
montréal, laval, laurentides, montérégie, outaouais et lanaudière;amika - aide et soins à domicile;non spécifié;facilite le maintien à domicile. rend accessible plus rapidement les services par exemple: sortie d’hôpital. moins d’engorgement dans les hôpitaux. du répit aux proches aidants et une diminution du stress.  évite un placement ou retarde l'entrée en chsld. environ 2000 personnes servies par année.  ;répondre à un enjeu de société qui est important. les services réduisent les hospitalisations et retardent les entrées en chsld. flexibilité donnée aux employés pour leurs conditions de travail. les employés choisissent leurs clients et leurs horaires. l'entreprise maintien donc ses employés dans l'entreprise et les employés sont heureux. plusieurs personnes à la retraite travaillent comme préposés pour amika.;refus d'un aîné de recevoir des services (les proches aidants ont besoin de convaincre leur parents). hausse des salaires des préposés qui fait augmenter le prix du service. nécessité que le gouvernement augmente les crédits d’impôts disponibles pour les soins à domicile afin de pallier à la hausse du coût des services.;alexandre blais;soinsamika;alexandre.blais@soinsamika.com</v>
      </c>
      <c r="R75" s="26" t="str">
        <f>IFERROR(IF(AND(SEARCH('Recherche par mots clés'!$C$4,Q75)&gt;0,'Recherche par mots clés'!$C$4&lt;&gt;""),MAX($R$2:R74)+1,""),"")</f>
        <v/>
      </c>
    </row>
    <row r="76" spans="1:18" ht="409" customHeight="1" x14ac:dyDescent="0.2">
      <c r="A76" s="24" t="s">
        <v>779</v>
      </c>
      <c r="B76" s="39" t="s">
        <v>930</v>
      </c>
      <c r="C76" s="24" t="s">
        <v>931</v>
      </c>
      <c r="D76" s="24" t="s">
        <v>932</v>
      </c>
      <c r="E76" s="24" t="s">
        <v>933</v>
      </c>
      <c r="F76" s="24" t="s">
        <v>934</v>
      </c>
      <c r="G76" s="24">
        <v>2020</v>
      </c>
      <c r="H76" s="24" t="s">
        <v>935</v>
      </c>
      <c r="I76" s="24" t="s">
        <v>936</v>
      </c>
      <c r="J76" s="24" t="s">
        <v>937</v>
      </c>
      <c r="K76" s="24" t="s">
        <v>938</v>
      </c>
      <c r="L76" s="24" t="s">
        <v>939</v>
      </c>
      <c r="M76" s="24" t="s">
        <v>75</v>
      </c>
      <c r="N76" s="24" t="s">
        <v>940</v>
      </c>
      <c r="O76" s="24" t="s">
        <v>936</v>
      </c>
      <c r="P76" s="24" t="s">
        <v>941</v>
      </c>
      <c r="Q76" s="26" t="str">
        <f t="shared" si="0"/>
        <v>services de proximité
participation sociale et loisirs
connaissance des services;action vigilance aînés : ava;le projet « ava» offre un programme de formation aux résidents des quartiers rosemont / la petite-patrie afin de faire connaître les diverses formes d'abus et de maltraitance que les aînés peuvent vivre et aussi faire connaître les ressources disponibles. cette formation, à l'aide d'outils dynamiques et interactifs, permet aux bénévoles aînés ou à la population en générale de pouvoir agir directement au sein de leur communauté afin de sensibiliser et d'informer leurs concitoyens aînés sur les ressources auxquelles ils ont accès. ;les personnes de 18 ans et plus, sensibles à la situation des aînés vulnérables et qui sont ouverts à une formation.;le nombre élevé d'aînés vivant seuls et isolés préoccupe beaucoup l'arrondissement. la pandémie a eu pour effet pour ces personnes d'augmenter les risques d'être davantage vulnérables. la carrefour montrose a développé une formation en 2018 pour former ses bénévoles à la réalité des aînés vulnérables. nous avons repris cette initiative pour l'étendre à l'arrondissement.;ce projet vise le principe « donnez au suivant ». c'est-à-dire qu'en formant des leaders, aînés ou jeunes, ceux-ci transmettront l'information au suivant et ainsi de suite. nous visons aussi les personnes clés qui sauront mettre en place des comités de vigie dans différents milieux tel que les hlm, résidences pour aînés et logements privés. ;2020;canada,
québec,
montréal (rosemont/la petite-patrie);carrefour communautaire montrose;table de concertation vivre et vieillir à rosemont: participation citoyenne, cdc de rosemont, table de concertation ami dans la petite-patrie, table aînés, 
office municipal d'habitation de montréal ;avoir plus de 200 personnes formées (10 personnes par cohorte : 8 en 2021 et 12 en 2022).
présences aux 3 formations, bon degré de satisfaction de la formation.
avoir une visibilité du projet dans l'arrondissement.
répertorier les lieux et les moyens utilisés. ;cette initiative peut facilement être reproduite dans différents quartiers ou régions. les outils simples et efficaces donnent une base solide pour les participants. la première rencontre est plus informative. les deux suivantes sont axées sur la formation de l'agent sentinelle. les personnes peuvent suivre uniquement la première rencontre sans avoir à suivre les deux autres rencontres. ce projet permet d'informer largement la population sur la situation des aînés vulnérables. une personne bien formée au départ peut offrir la formation par petits groupes.;non spécifié;jacques brosseau;carrefour communautaire montrose;jbrosseau@carrefourmontrose.org</v>
      </c>
      <c r="R76" s="26" t="str">
        <f>IFERROR(IF(AND(SEARCH('Recherche par mots clés'!$C$4,Q76)&gt;0,'Recherche par mots clés'!$C$4&lt;&gt;""),MAX($R$2:R75)+1,""),"")</f>
        <v/>
      </c>
    </row>
    <row r="77" spans="1:18" ht="409" customHeight="1" x14ac:dyDescent="0.2">
      <c r="A77" s="24" t="s">
        <v>942</v>
      </c>
      <c r="B77" s="39" t="s">
        <v>943</v>
      </c>
      <c r="C77" s="24" t="s">
        <v>944</v>
      </c>
      <c r="D77" s="24" t="s">
        <v>945</v>
      </c>
      <c r="E77" s="24" t="s">
        <v>946</v>
      </c>
      <c r="F77" s="24" t="s">
        <v>947</v>
      </c>
      <c r="G77" s="24" t="s">
        <v>948</v>
      </c>
      <c r="H77" s="7" t="s">
        <v>949</v>
      </c>
      <c r="I77" s="24" t="s">
        <v>950</v>
      </c>
      <c r="J77" s="24" t="s">
        <v>951</v>
      </c>
      <c r="K77" s="24" t="s">
        <v>952</v>
      </c>
      <c r="L77" s="24" t="s">
        <v>953</v>
      </c>
      <c r="M77" s="7" t="s">
        <v>954</v>
      </c>
      <c r="N77" s="24" t="s">
        <v>955</v>
      </c>
      <c r="O77" s="24" t="s">
        <v>956</v>
      </c>
      <c r="P77" s="24" t="s">
        <v>957</v>
      </c>
      <c r="Q77" s="26" t="str">
        <f t="shared" si="0"/>
        <v>habitation
soutien à domicile
services de proximité
transport et mobilité active
participation sociale et loisirs
connaissance des services;bien chez soi, en toute sécurité;nous avons déployé un service d'évaluation à domicile pour les aînés afin de les aider à demeurer chez eux en toute sécurité. l'évaluation portait sur quelques aspects de santé physique et mentale et était dirigée par une technicienne en relation d'aide qui s'assurait de leur bien-être et leur donnait des moyens pour l'améliorer, ainsi qu'une ergothérapeute qui évaluait les risques de chutes et apportait des correctifs nécessaires dans les salles de toilettes et pour leur vie quotidienne. un infirmière clinicienne était dépêchée à domicile au besoin. les clients devaient payer seulement 50% des frais des installations et des équipements. 50% était soutenu par notre organisation, le milieu et la croix-rouge canadienne. ;personnes de 60 ans et plus vivant seules ou en couple à leur domicile. personnes en situation de vulnérabilité ou d'isolement. personnes ayant besoin d'adaptations au domicile pour être en sécurité.;l'arrivée de la covid-19 et le confinement qui en a découlé ont eu pour effet d'isoler complètement les personnes âgées, plusieurs ne pouvaient pas compter sur le soutien de proches. environ (25 %) de la population de saint-hubert et des municipalités environnantes ont plus de 60 ans. nous voulions nous assurer que les plus vulnérables soient en sécurité dans leur maison. ;par l'initiative, on voulait cibler les personnes vulnérables, entrer en contact avec elles et aller leur rendre visite à domicile pour évaluer leurs besoins physiques et psychologiques. l'équipe était composée d'une ergothérapeute, d'une thérapeute de relation d'aide et d'une infirmière. nous avons également offert des paniers de nourriture à quelques familles dans le besoin grâce à des dons reçu de particuliers.;2020-2021;canada,
québec,
bas-saint-laurent,
mrc de rivière-du-loup,
saint-hubert-de-rivière-du-loup et saint-cyprien et saint-françois-xavier-de-viger et saint-pierre-de-lamy et saint-honoré;la coopérative de solidarité santé de saint-hubert;la municipalité de saint-hubert, la croix-rouge canadienne, nos membres et de généreux donateurs.;par l'intervention de l'ergothérapeute, les personnes participantes ont maintenant l'équipement d'adaptation dont elles ont besoin, ce qui contribue à leur sentiment de sécurité et d'autonomie.
impact direct sur leur sentiment de fierté d'avoir la capacité de continuer à vivre dans leur maison.
plus grande sensibilisation de la population à l'importance de ces personnes et à leurs besoins. 
remise d'une trousse contenant des exercices d'équilibre et de renforcement musculaire, des jeux cognitifs, des consignes de sécurité, etc. et le tout leur a été expliqué par les intervenantes.;cette initiative a apporté du réconfort à des personnes qui se sentent souvent oubliées des autres. les rencontres ont permis de valoriser leur savoir, leurs contributions, leurs talents. ces personnes ont beaucoup à nous apprendre et à nous léguer.;les médias sociaux ne permettent pas de joindre une grande partie de ce groupe d'âge. il faut un démarchage par téléphone et en personne. une certaine méfiance à surmonter au départ quant aux raisons de notre intervention. besoin de rassurer sur l'objectif premier, qui est de leur offrir une belle qualité de vie et la sécurité dans leur environnement familier.;josée ouellet;coopérative de solidarité santé de saint-hubert de rivière-du-loup;dgcoopsante@gmail.com</v>
      </c>
      <c r="R77" s="26" t="str">
        <f>IFERROR(IF(AND(SEARCH('Recherche par mots clés'!$C$4,Q77)&gt;0,'Recherche par mots clés'!$C$4&lt;&gt;""),MAX($R$2:R76)+1,""),"")</f>
        <v/>
      </c>
    </row>
    <row r="78" spans="1:18" ht="409" customHeight="1" x14ac:dyDescent="0.2">
      <c r="A78" s="24" t="s">
        <v>199</v>
      </c>
      <c r="B78" s="39" t="s">
        <v>958</v>
      </c>
      <c r="C78" s="24" t="s">
        <v>959</v>
      </c>
      <c r="D78" s="24" t="s">
        <v>960</v>
      </c>
      <c r="E78" s="28" t="s">
        <v>1360</v>
      </c>
      <c r="F78" s="24" t="s">
        <v>961</v>
      </c>
      <c r="G78" s="24">
        <v>2020</v>
      </c>
      <c r="H78" s="24" t="s">
        <v>124</v>
      </c>
      <c r="I78" s="24" t="s">
        <v>962</v>
      </c>
      <c r="J78" s="24" t="s">
        <v>963</v>
      </c>
      <c r="K78" s="24" t="s">
        <v>964</v>
      </c>
      <c r="L78" s="24" t="s">
        <v>965</v>
      </c>
      <c r="M78" s="24" t="s">
        <v>75</v>
      </c>
      <c r="N78" s="24" t="s">
        <v>966</v>
      </c>
      <c r="O78" s="24" t="s">
        <v>962</v>
      </c>
      <c r="P78" s="24" t="s">
        <v>967</v>
      </c>
      <c r="Q78" s="26" t="str">
        <f t="shared" si="0"/>
        <v>participation sociale et loisirs;espace aînés;dans la continuité de ses différents projets envers la communauté, insertech souhaite rendre l’informatique accessible à toutes et à tous. c’est pourquoi nous avons créé le site web "espace aînés". il n’y a pas d’âge pour apprendre et tous nos cours sont gratuits. il suffit seulement de se créer un compte pour avoir accès aux divers cours, tutoriels vidéos, trucs et astuces, ateliers thématiques en visioconférence, et autres ressources.;ce site est destiné aux aîné.e.s désirant s'initier à l’informatique ou se perfectionner.;la fracture numérique chez les personnes aînées existait déjà, mais la pandémie a accentué le problème. la covid a bouleversé nos façons d’échanger et de communiquer. et cela est d’autant plus vrai pour nos ainé.e.s qui, à cause de la distanciation sociale, ont dû miser sur l’informatique pour pouvoir communiquer avec leurs proches. souvent des difficultés sont apparues pour cette génération qui n’est pas née avec un ordinateur entre les mains, ce qui induit un sentiment d’isolement. volonté de lutter contre cette fracture numérique générationnelle et permettre à tout le monde d’utiliser l’informatique et communiquer.;développer les compétences numériques. briser l'isolement. améliorer la qualité de vie.;2020;canada,
québec,
montréal;insertech;avec le soutien financier du secrétariat aux aînés - ministère de la santé et des services sociaux - programme québec ami des aînés (qada);cet espace enrichit l’offre déjà existante d’insertech de formations en ligne, d’ateliers de sensibilisation à la réparation, de conférences… afin de créer une communauté multigénérationnelle engagée et connectée et de lutter contre les inégalités sociales face à la technologie.
plus de 1500 personnes inscrites sur la plateforme depuis son lancement en 2020.
quelques avis google : "espace ainés d'insertech est un service que tous les aînés devraient connaître. on nous écoute, on nous aide. le service est donné avec amabilité, efficacité, sans être stressant." - lise b. "selon moi, un service essentiel pour les aînés! des gens compétents et très sympathiques." - ginette l. "excellent programme personnalisé nous permettant d’apprendre, d’appliquer et de rester à jour. merci!" - danielle p.;formateurs et formatrices d'expérience, fort apprécié.e.s par les aîné.e.s. tout le contenu est gratuit : cours, vidéos, ateliers thématiques en visioconférence. plateforme de elearning adaptée aux différents besoins;non spécifié;céline chicoine;insertech;cchicoine@insertech.ca</v>
      </c>
      <c r="R78" s="26" t="str">
        <f>IFERROR(IF(AND(SEARCH('Recherche par mots clés'!$C$4,Q78)&gt;0,'Recherche par mots clés'!$C$4&lt;&gt;""),MAX($R$2:R77)+1,""),"")</f>
        <v/>
      </c>
    </row>
    <row r="79" spans="1:18" ht="409" customHeight="1" x14ac:dyDescent="0.2">
      <c r="A79" s="24" t="s">
        <v>968</v>
      </c>
      <c r="B79" s="39" t="s">
        <v>969</v>
      </c>
      <c r="C79" s="24" t="s">
        <v>970</v>
      </c>
      <c r="D79" s="24" t="s">
        <v>971</v>
      </c>
      <c r="E79" s="24" t="s">
        <v>972</v>
      </c>
      <c r="F79" s="24" t="s">
        <v>973</v>
      </c>
      <c r="G79" s="24">
        <v>1993</v>
      </c>
      <c r="H79" s="24" t="s">
        <v>974</v>
      </c>
      <c r="I79" s="24" t="s">
        <v>969</v>
      </c>
      <c r="J79" s="24" t="s">
        <v>975</v>
      </c>
      <c r="K79" s="24" t="s">
        <v>976</v>
      </c>
      <c r="L79" s="24" t="s">
        <v>977</v>
      </c>
      <c r="M79" s="24" t="s">
        <v>978</v>
      </c>
      <c r="N79" s="24" t="s">
        <v>979</v>
      </c>
      <c r="O79" s="24" t="s">
        <v>969</v>
      </c>
      <c r="P79" s="24" t="s">
        <v>980</v>
      </c>
      <c r="Q79" s="26" t="str">
        <f t="shared" si="0"/>
        <v>services de proximité
participation sociale et loisirs;la maison des aînés de lévis;centre communautaire offrant des services et des loisirs destinés à une clientèle de 50 ans et plus. les activités sont offertes par et pour les aînés. ;aînés de 50 ans et plus;sortir les aînés de leur isolement.;offrir des loisirs et services adaptés qui favorisent le maintien à domicile des aînés. ;1993;canada,
québec,
chaudière-appalaches,
lévis;la maison des aînés de lévis;municipalité, gouvernements fédéral et provincial, organismes publiques et parapubliques, organismes communautaires locaux;plus de 35 000 présences annuellement et près de 200 bénévoles impliqués à la réalisation des activités. ;par et pour les aînés, un service "à la carte", aucun membership, un esprit de communauté, services adaptés aux besoins et demandes de notre clientèle.;difficulté en ce qui concerne le recrutement de bénévoles nécessaires à la réalisation des activités. ;amélie bernier brillon;la maison des aînés de lévis;direction@maisondesaineslevis.ca</v>
      </c>
      <c r="R79" s="26" t="str">
        <f>IFERROR(IF(AND(SEARCH('Recherche par mots clés'!$C$4,Q79)&gt;0,'Recherche par mots clés'!$C$4&lt;&gt;""),MAX($R$2:R78)+1,""),"")</f>
        <v/>
      </c>
    </row>
    <row r="80" spans="1:18" ht="409" customHeight="1" x14ac:dyDescent="0.2">
      <c r="A80" s="24" t="s">
        <v>981</v>
      </c>
      <c r="B80" s="39" t="s">
        <v>982</v>
      </c>
      <c r="C80" s="24" t="s">
        <v>983</v>
      </c>
      <c r="D80" s="24" t="s">
        <v>984</v>
      </c>
      <c r="E80" s="24" t="s">
        <v>985</v>
      </c>
      <c r="F80" s="24" t="s">
        <v>986</v>
      </c>
      <c r="G80" s="24">
        <v>2015</v>
      </c>
      <c r="H80" s="7" t="s">
        <v>785</v>
      </c>
      <c r="I80" s="24" t="s">
        <v>987</v>
      </c>
      <c r="J80" s="24" t="s">
        <v>988</v>
      </c>
      <c r="K80" s="24" t="s">
        <v>989</v>
      </c>
      <c r="L80" s="24" t="s">
        <v>990</v>
      </c>
      <c r="M80" s="24" t="s">
        <v>991</v>
      </c>
      <c r="N80" s="24" t="s">
        <v>992</v>
      </c>
      <c r="O80" s="24" t="s">
        <v>993</v>
      </c>
      <c r="P80" s="24" t="s">
        <v>994</v>
      </c>
      <c r="Q80" s="26" t="str">
        <f t="shared" si="0"/>
        <v>soutien à domicile
services de proximité
connaissance des services
sécurité dans son milieu de vie;réseau actif de dépistage des aînés à risques (radar);but de briser l’isolement des aînés, prévenir l’aggravation de problèmes grâce à l’intervention précoce et favoriser leur mieux-être dans leur milieu de vie naturel, de façon saine et sécuritaire.
le projet radar mise sur la responsabilisation citoyenne, en mettant de l’avant la vigilance de tous les secteurs de la communauté. mobiliser par de la formation/conférence adaptée, tous les gens susceptibles d’être en lien avec les aînés (policiers, banques, pharmacies, services publics ou municipaux, immeubles d’habitation, églises, organismes communautaires, commerces et entreprises, centres de loisirs, etc.), ceux-ci étant appelés à dépister les aînés vulnérables dans leur secteur d’activité spécifique. pour dépister les aînés isolés au sein de nos communautés, les citoyens sont encouragés à suivre la formation «connaître, reconnaître et agir».
cette formation leur permettra de s’outiller afin de pouvoir mieux repérer les aînés vulnérables et de les diriger vers radar.
radar
bénéficie du soutien et de la collaboration des organismes communautaires pour aînés, des municipalités, des policiers communautaires ainsi que des centres intégrés de santé et services sociaux.
partenaires
l’entente de collaboration permet à chaque partenaire de clarifier son rôle au sein de radar. elle nous permet aussi de travailler en cohésion et en continuité. notre but est de faciliter l’accès aux services d’aide appropriés aux aînés dépistés, tout en contribuant à briser leur isolement.;les aînés référés à radar (50 ans et +) pourront par la suite bénéficier des services appropriés à leurs besoins (filet de sécurité). ils pourront par exemple avoir des visites amicales, des appels hebdomadaires, de l’aide-ménagère, participer aux activités offertes par les différents organismes, avoir les services d’un intervenant du clsc, etc.;a vu le jour grâce au pôle (partenariat organisme locaux et élus de la vallée du richelieu) 2012-2014. il  est inspiré du projet réva (réseau d’éclaireur et de veilleur pour aînés) du csss du lac des deux montagnes. grâce à la fondation de l’œuvre léger, le cem a redémarré le projet en 2015.;contribuer à briser l’isolement, ce qui est la mission du cem et le 1 er objectif de radar. dépister les aînés isolés. constituer un filet social préventif (pour assurer une réponse rapide à leurs besoins). favoriser le maintien des personnes dans leur milieu. informer et sensibiliser la population. prévenir l’aggravation de problèmes, grâce à une intervention précoce la personne pourra être orientée vers des services appropriés à sa situation (si elle le désire).;2015;canada,
québec,
montérégie;centre d'écoute montérégie; cem, mrc, policiers, organismes en santé mental, itmav. le citoyen; qui dépiste les aînés à risque.  peut être toutes les personnes susceptibles d’être en lien avec les aînés (pharmacie, bibliothèque, mairie,…) et celles-ci sont formées pour aborder et référer les aînés à risque. radar mise sur la responsabilisation et la mobilisation citoyenne, en mettant de l’avant la vigilance.  une surveillance soutenue et attentive des différents acteurs de la communauté auprès des aînés.;environnement de vie sain et sécuritaire.
briser l'isolement et la solitude chez les aînés en travaillant de façon concertée avec les partenaires, nous sommes en mesure de répondre plus adéquatement aux demandes
intervention précoce face aux différentes problématiques 
collaboration entre les acteurs du milieu très aidante pour les aînés/communautés.;présentation du projet aux tables de concertations
entente de collaboration signée entre les partenaires
avoir des personnes pivots ex: au sad, à l'accueil psychosocial, santé mental du cisss.
comité clinique avec les partenaires pour discuter des trajectoires de services, les cas problématiques, les bons coups...
chapeauté par le centre d'écoute montérégie, suivi à long terme.;malheureusement malgré ces belles collaborations, les limitations de service sont trop souvent causées par le réseau de la santé qui est en sous-effectif... grand manque de ressources!;nathalie francoeur;radar du centre d'écoute montérégie;admin@projetradar.org</v>
      </c>
      <c r="R80" s="26" t="str">
        <f>IFERROR(IF(AND(SEARCH('Recherche par mots clés'!$C$4,Q80)&gt;0,'Recherche par mots clés'!$C$4&lt;&gt;""),MAX($R$2:R79)+1,""),"")</f>
        <v/>
      </c>
    </row>
    <row r="81" spans="1:18" ht="409" customHeight="1" x14ac:dyDescent="0.2">
      <c r="A81" s="24" t="s">
        <v>360</v>
      </c>
      <c r="B81" s="24" t="s">
        <v>995</v>
      </c>
      <c r="C81" s="24" t="s">
        <v>996</v>
      </c>
      <c r="D81" s="24" t="s">
        <v>997</v>
      </c>
      <c r="E81" s="24" t="s">
        <v>998</v>
      </c>
      <c r="F81" s="24" t="s">
        <v>999</v>
      </c>
      <c r="G81" s="24">
        <v>2018</v>
      </c>
      <c r="H81" s="7" t="s">
        <v>1000</v>
      </c>
      <c r="I81" s="24" t="s">
        <v>1001</v>
      </c>
      <c r="J81" s="24" t="s">
        <v>1002</v>
      </c>
      <c r="K81" s="24" t="s">
        <v>1003</v>
      </c>
      <c r="L81" s="24" t="s">
        <v>1004</v>
      </c>
      <c r="M81" s="24" t="s">
        <v>1005</v>
      </c>
      <c r="N81" s="24" t="s">
        <v>1006</v>
      </c>
      <c r="O81" s="24" t="s">
        <v>1007</v>
      </c>
      <c r="P81" s="24" t="s">
        <v>1008</v>
      </c>
      <c r="Q81" s="26" t="str">
        <f t="shared" si="0"/>
        <v>soutien à domicile;menus travaux;service de menus travaux ou travaux légers offert aux personnes âgées de 65 ans et plus ainsi qu’à  toute personne en perte d’autonomie permanente ou temporaire, habitant dans la mrc des sources, afin de favoriser leur maintien à domicile. le projet est né suite à une volonté des aînés lors d'une consultation auprès des aînés de la municipalité. nous avons ensuite déterminé les travaux à accepter. nous avons fait une demande auprès de la caisse d’asbestos lors d’appel de projets pour l’achat d’outils. recrutement de bénévoles et promotion du service dans les boîtes aux lettres de la mrc.;personnes âgées de 65 ans et plus ainsi qu’à  toute personne en perte d’autonomie permanente ou temporaire.;lors d'une consultation de la part de la municipalité dans le cadre de sa démarche mada, auprès des aînés d'asbestos.;pouvoir répondre à un besoin des aînés qui favorise le maintien à domicile des aînés. souvent, les aînés doivent attendre leur enfant habitant à l'extérieur ou demander au voisinage pour effectuer leur menu travaux.;2018;canada,
québec,
estrie,
mrc les sources;cab des sources. nous avons prit des informations sur le fonctionnement auprès du cab solange-beauchamps à blainville.;pour débuter, nous avons eu une aide financière de la municipalité pour la promotion dans les boîtes aux lettres. subvention de la caisse des sources pour l'achat des outils, et naturellement, l'aide de nos 6 bénévoles pour effectuer ces menus travaux. ;depuis le début, nous avons effectué 69 menus travaux auprès d'une trentaine d'aînés. il faut tenir compte de l'arrêt d'un an et demi pour la pandémie. ;• service gratuit dans la même municipalité. 
• envoi d'un carton promotionnel à domicile.
• déterminer les travaux acceptés et ceux refusés.;difficile parfois d'évaluer par téléphone. lorsque le bénévole arrive à domicile, il s’aperçoit que c'est plus long et difficile. demander le plus de détails possible sur le besoin.;ginette woods;centre d'action bénévole des sources;mad.cabdessources@cgocable.ca</v>
      </c>
      <c r="R81" s="26" t="str">
        <f>IFERROR(IF(AND(SEARCH('Recherche par mots clés'!$C$4,Q81)&gt;0,'Recherche par mots clés'!$C$4&lt;&gt;""),MAX($R$2:R80)+1,""),"")</f>
        <v/>
      </c>
    </row>
    <row r="82" spans="1:18" ht="409" customHeight="1" x14ac:dyDescent="0.2">
      <c r="A82" s="24" t="s">
        <v>1009</v>
      </c>
      <c r="B82" s="41" t="s">
        <v>1010</v>
      </c>
      <c r="C82" s="24" t="s">
        <v>1011</v>
      </c>
      <c r="D82" s="24" t="s">
        <v>1012</v>
      </c>
      <c r="E82" s="24" t="s">
        <v>1013</v>
      </c>
      <c r="F82" s="24" t="s">
        <v>1014</v>
      </c>
      <c r="G82" s="24">
        <v>2020</v>
      </c>
      <c r="H82" s="24" t="s">
        <v>1015</v>
      </c>
      <c r="I82" s="24" t="s">
        <v>1016</v>
      </c>
      <c r="J82" s="24" t="s">
        <v>1017</v>
      </c>
      <c r="K82" s="24" t="s">
        <v>1018</v>
      </c>
      <c r="L82" s="24" t="s">
        <v>75</v>
      </c>
      <c r="M82" s="24" t="s">
        <v>1019</v>
      </c>
      <c r="N82" s="24" t="s">
        <v>1020</v>
      </c>
      <c r="O82" s="24" t="s">
        <v>1010</v>
      </c>
      <c r="P82" s="24" t="s">
        <v>1021</v>
      </c>
      <c r="Q82" s="26" t="str">
        <f t="shared" si="0"/>
        <v>services de proximité
proche aidance;taacomobile;le  projet taacomobile est une unité réfrigérée mobile. depuis juillet  2020, il offre à la population aînée ainsi qu'à leurs familles, la  possibilité d'acheter des fruits et des légumes frais des agriculteurs  locaux, et ce, près de chez eux, dans la mrc des collines. ce service  offre un carrefour d’information pour les aînés, les proches aidants et leurs familles et permet d’améliorer la qualité de vie tout en brisant  l’isolement et l’éloignement. ceci permet aux aînés de demeurer dans  leurs milieux de vie, car nous rapprochons d’eux, du soutien, de  l’accompagnement ainsi que des aliments sains. ;population aînée ainsi qu'à leurs familles;les résidents des collines doivent souvent faire jusqu'à 50km de route pour avoir accès à un magasin d'alimentation. les produits sont souvent très dispendieux et de piètre qualité. 
méconnaissance des services offerts dans la région.;rapprocher des résidents des aliments frais, locaux et à plus faibles coûts. faire connaître les services offerts dans la mrc via notre carrefour d'information.;2020;canada,
québec,
outaouais,
mrc les collines-de-l'outaouais,
pontiac et la pêche et val-des-monts et cantley;la table autonome des aînés des collines;table autonome des aînés des collines, table de développement social des collines-de-l'outaouais, cissso, le grenier des collines banque alimentaire, mrc des collines-de-l'outaouais, st-vincent de paul cantley, maison de la famille de quyon, participation citoyenne, municipalité de pontiac, municipalité de la pêche, municipalité de val-des-monts, municipalité de cantley.;en permettant aux aînés et à leurs familles de faire leurs achats à proximité de chez-eux, nous avons pu créer des liens de confiance qui ont permis de développer un sentiment d'appartenance au projet et aux membres de l'équipe terrain.
notre chauffeuse-sentinelle formée permettant de cerner certaines problématiques auprès de la population desservie et ainsi permettant de mieux référer les utilisateurs vers les services disponibles.
référencements 2020: 8 pour la saison
référencements 2021: 21 (juillet à septembre);non spécifié;camion réfrigéré, avec congélateur, possibilité de branchement externe (nuit)
espace d'entreposage des produits/montage des commandes hivernales
horaire vs achalandage (de jour la semaine vs les week-ends)
étendue du territoire
aléas de la météo
coûts des produits locaux vs fournisseur externe
financement 
embauche et rétention des ressources humaines
publicité et marketing;marie-pier lacroix;taacomobile;taacomobile@gmail.com</v>
      </c>
      <c r="R82" s="26" t="str">
        <f>IFERROR(IF(AND(SEARCH('Recherche par mots clés'!$C$4,Q82)&gt;0,'Recherche par mots clés'!$C$4&lt;&gt;""),MAX($R$2:R81)+1,""),"")</f>
        <v/>
      </c>
    </row>
    <row r="83" spans="1:18" ht="409" customHeight="1" x14ac:dyDescent="0.2">
      <c r="A83" s="24" t="s">
        <v>1022</v>
      </c>
      <c r="B83" s="39" t="s">
        <v>1023</v>
      </c>
      <c r="C83" s="24" t="s">
        <v>1024</v>
      </c>
      <c r="D83" s="24" t="s">
        <v>1025</v>
      </c>
      <c r="E83" s="24" t="s">
        <v>1026</v>
      </c>
      <c r="F83" s="24" t="s">
        <v>1027</v>
      </c>
      <c r="G83" s="24">
        <v>2021</v>
      </c>
      <c r="H83" s="24" t="s">
        <v>150</v>
      </c>
      <c r="I83" s="24" t="s">
        <v>1028</v>
      </c>
      <c r="J83" s="24" t="s">
        <v>1029</v>
      </c>
      <c r="K83" s="24" t="s">
        <v>1030</v>
      </c>
      <c r="L83" s="24" t="s">
        <v>1031</v>
      </c>
      <c r="M83" s="7" t="s">
        <v>1032</v>
      </c>
      <c r="N83" s="24" t="s">
        <v>1033</v>
      </c>
      <c r="O83" s="24" t="s">
        <v>1034</v>
      </c>
      <c r="P83" s="24" t="s">
        <v>1035</v>
      </c>
      <c r="Q83" s="26" t="str">
        <f t="shared" si="0"/>
        <v>soutien à domicile
services de proximité
transport et mobilité active
participation sociale et loisirs;accorderie;innovation sociale québécoise reconnue à l'international, l'objectif de l'accorderie est de lutter contre la pauvreté et l'exclusion sociale (briser l'isolement) par la mise en place d'un système d'échanges de services, individuels, collectifs et associatifs, mettant à contribution les talents et les compétences des personnes d'âge, de sexe, de culture et de revenus différents. évitant de marginaliser les gens d'un même groupe ou affligés d'une même problématique, l'accorderie se fait un point d'honneur de cultiver la mixité afin de consolider le tissu social. en créant une monnaie d'échange alternative et accessible à tous, le temps, l'accorderie favorise l'égalité entre tous, un des 5 grands principes directeurs. la mise en valeur des habiletés des gens dans une perspective d'entraide, de solidarité et de coopération permet de vivre différemment les relations humaines dans le cadre économique imposé par notre société. grâce à une plateforme web, l'accorderie instrumentalise les échanges : chaque heure donnée correspond à une heure de service à recevoir peu importe le service échangé ou par qui il est donné. des activités diverses organisées par l'accorderie et ses membres potentialisent le réseautage, un puissant antidote pour contrer notamment l'isolement social, la pauvreté et améliorer la résilience collective. le réseau compte maintenant près de 3 100 membres et les services échangés entre les membres sont très variés : comptabilité, gardiennage, aide à l’emploi, transport et covoiturage, entretien et travaux manuels, aide aux devoirs, cuisine et préparation de mets, conseils informatiques, initiation à une langue, répit pour mères, etc. pendant la pandémie de covid-19, les accorderies ont été très actives grâce à leurs membres qui voulaient se rendre utiles dans leurs communautés en ces temps de crise. de plus,  les personnes aînées ont sollicitées plusieurs services soit pour apprendre à utiliser les plateformes numériques pour rester en contact avec leurs proches, mais aussi pour des services de base comme faire leurs courses ou encore les accompagner à la vaccination. depuis la fondation de la première accorderie, on dénombre plus de 95 000 échanges de services entre les membres, soit 236 000 heures travaillées, qui équivalent à près de 27 ans de travail en continu, 365 jours par année, 24h sur 24h. ;l'accorderie est ouverte à tous, mais le profil des membres des accorderies illustre bien le rôle essentiel que celles-ci jouent dans la lutte contre l'exclusion sociale et la pauvreté. près de 39 % des membres disposent d'un revenu familial en-dessous de 20 000 $, et 15 % de moins de 10 000 $. 42 % sont des personnes vivant seules. 49 % sont des personnes sans emploi, retraitées ou étudiantes. 25 % sont des personnes de plus de 65 ans.;projet résilience mené par 3 accorderies (sherbrooke-longueuil-shawinigan) et le réseau accorderie. 
la crise sanitaire de la covid-19 a particulièrement accentué les enjeux de santé liés à l'isolement social des aînés et des personnes vulnérables. de plus, la communauté scientifique et les médias ont rapporté plusieurs conséquences graves de l'isolement social forcé découlant des mesures sanitaires nécessaires pour ralentir la propagation de la pandémie, notamment la malnutrition, la détresse psychologique (des aînés comme des proches aidants) et les pensées suicidaires.
dans le contexte du confinement, certaines accorderies se sont démarquées par leurs initiatives visant à briser l’isolement des personnes vulnérables et à leur offrir des services utiles. à titre d’exemple, entre la mi-mars et la mi-juin 2020, les membres de l'accorderie de sherbrooke ont rendu quelque 650 heures de services aux autres membres et à leur communauté. grâce à eux, des aînés ont pu profiter de différents services favorisant leur maintien à domicile et le maintien de leurs liens sociaux également : aide aux courses, dépannage informatique pour les aider à communiquer avec leur famille et leurs amis, appels de courtoisie pour discuter de leurs besoins, etc. au total, ce sont plus de 150 personnes, dont 110 aînés, qui ont reçu des services de la part des membres de l'accorderie de sherbrooke durant cette période.
le volet recherche de ce projet vise à prouver l'impact sur la vie des aînés de la participation au réseau d'échange de services coordonné par les accorderies. convaincus que les accorderies sont une solution pour briser l'isolement des aînés en valorisant leurs savoir-faire et en leur donnant accès à des services dont ils ont besoin, les chercheurs associés à ce projet veulent soutenir les accorderies dans leur démarche pour développer des ententes de services durables financées par le réseau de la santé.  le mandat de l'iuplsss est d'accompagner les milieux dans la perspective d'améliorer les pratiques et de faire des recommandations aux dirigeants du réseau de la santé sur l'implantation d'innovations ayant un effet sur la santé et le bien-être des populations.;concrètement, le présent projet vise à développer un projet pilote avec trois accorderies de façon à démontrer qu'elles sont un outil d'intervention privilégié pour le passage de la crise sanitaire au rétablissement et à la résilience individuelle et communautaire. les accorderies visées (sherbrooke, shawinigan et longueuil) seront appelées à créer, soutenir et animer des cellules d'entraide et d'échange dans les quartiers et les microterritoires où elles sont implantées. cette initiative pourrait éventuellement être reproduite dans les autres régions du québec où sont présentes les accorderies.
objectif principal : ce projet pilote vise à apporter une contribution significative au maintien à domicile des personnes âgées en perte d'autonomie par la mise en œuvre d'une intervention de proximité s'appuyant sur les capacités d'entraide d'une communauté locale mobilisée et soutenue par des accorderies.
objectifs secondaires : favoriser le développement de partenariats entre les établissements du réseau de la santé et des services sociaux et d'autres partenaires impliqués dans le maintien à domicile des personnes âgées et le soutien aux proches aidants.
améliorer durablement la qualité des liens et l'entraide entre membres en créant des cellules d'entraides pérennes dans les quartiers et microterritoires.;2021;canada,
québec;le modèle de l'accorderie est né dans la ville de québec en 2002 à l'initiative de la caisse d'économie solidaire desjardins et de la fondation saint-roch. depuis, 2006, le démarrage, la formation et l'accompagnement des accorderies est de la responsabilité du réseau accorderie. pour le projet résilience c'est l'accorderie de sherbrooke qui est porteuse du projet. ;le réseau accorderie, le laboratoire domus - université de sherbrooke, centre de recherche sur le vieillissement - université de sherbrooke
institut universitaire de première en santé et services sociaux (iuplsss) du ciusss de l'estrie — chus;différents projets ont été menés par les accorderies dans la perspective de briser l'isolement des aînés dans le contexte de la crise sanitaire. au total, entre le 1er septembre 2020 et le 31 mars 2021, les accorderies qui participent au projet accorderies en soutien à la résilience des personnes et des communautés ont organisé 53 activités de maillage de leurs membres dans le respect des mesures sanitaires. la plupart de ces activités se sont tenues en visio-conférence et ont permis à de nombreuses personnes de préserver des contacts sociaux malgré les mesures de distanciation sociale.
dans le contexte de la pandémie, les accorderies ont mobilisé leurs membres afin qu'ils fassent des appels de courtoisie auprès des aînés afin de briser leur isolement. au total, les trois accorderies participantes au projet accorderies en soutien à la résilience des personnes et des communautés ont contacté 621 personnes dans le cadre de ces appels. 
un projet d'accompagnement technologique a permis à 25 aînés de garder contact avec leurs familles et amis pendant le confinement : https://accompagnement.accorderiesherbrooke.ca/;la force de l'action des accorderies consiste à travailler dans l'optique du pour et par les citoyens et citoyennes. grâce à la monnaie temps, on valorise les compétences des individus quelque soit leur âge ou leur situation socio-économique, ce qui renforce leur estime personnel et favorise l'appropriation du pouvoir d'agir. le fait de constituer un bottin des talents constitue également un outil de mobilisation extraordinaire en contexte de crise et de mise en place d'action de soutien à la communauté. ;pour le moment, le réseau et les accorderies n'ont été financés que par des fondations privées ou des appels de projets à durée limitée. le fait d'être en perpétuelle recherche de financement fragilise les accorderies et limite leur capacité d'action.
les accorderies pourraient faire davantage pour leurs communautés si elles bénéficiaient d'un financement pérenne. le projet accorderies en soutien à la résilience des personnes et des communautés a été développé après un appel de l'accorderie de sherbrooke au soutien des chercheurs de l'institut universitaire de première ligne en santé et services sociaux (iuplsss) et du centre de recherche sur le vieillissement (cdrv) du ciusss de l'estrie chus pour trouver des avenues de financements à court et à long terme pour les actions des accorderies en lien avec le soutien aux aînés. ;nadia mohammed-azizi;réseau accorderie;nadia.ma@accorderie.ca</v>
      </c>
      <c r="R83" s="26" t="str">
        <f>IFERROR(IF(AND(SEARCH('Recherche par mots clés'!$C$4,Q83)&gt;0,'Recherche par mots clés'!$C$4&lt;&gt;""),MAX($R$2:R82)+1,""),"")</f>
        <v/>
      </c>
    </row>
    <row r="84" spans="1:18" ht="409" customHeight="1" x14ac:dyDescent="0.2">
      <c r="A84" s="24" t="s">
        <v>291</v>
      </c>
      <c r="B84" s="39" t="s">
        <v>1036</v>
      </c>
      <c r="C84" s="24" t="s">
        <v>1037</v>
      </c>
      <c r="D84" s="24" t="s">
        <v>1038</v>
      </c>
      <c r="E84" s="24" t="s">
        <v>1039</v>
      </c>
      <c r="F84" s="24" t="s">
        <v>1040</v>
      </c>
      <c r="G84" s="24">
        <v>2019</v>
      </c>
      <c r="H84" s="7" t="s">
        <v>1041</v>
      </c>
      <c r="I84" s="24" t="s">
        <v>1042</v>
      </c>
      <c r="J84" s="24" t="s">
        <v>1043</v>
      </c>
      <c r="K84" s="24" t="s">
        <v>1044</v>
      </c>
      <c r="L84" s="24" t="s">
        <v>1045</v>
      </c>
      <c r="M84" s="7" t="s">
        <v>1046</v>
      </c>
      <c r="N84" s="24" t="s">
        <v>1047</v>
      </c>
      <c r="O84" s="24" t="s">
        <v>1042</v>
      </c>
      <c r="P84" s="24" t="s">
        <v>1048</v>
      </c>
      <c r="Q84" s="26" t="str">
        <f t="shared" si="0"/>
        <v>soutien à domicile
participation sociale et loisirs;la brigade aidante de pleins rayons;pleins rayons a mis en place  une brigade aidante auprès des personnes de 50 ans et plus afin des les aider à accomplir des tâches extérieurs à leur domicile. depuis 2019, pleins rayons déploie une équipe, composée de quatre apprentis et un éducateur. ce projet favorise le maintien, le plus longtemps possible, des aînés dans leur milieu de vie tout en donnant un rôle social actif aux jeunes. ce projet se voulait une opportunité pour favoriser l'échange intergénérationnel et sensibiliser la population à l'inclusion sociale.;les apprentis de pleins rayons présentent une déficience intellectuelle ou trouble du spectre de l'autisme, âgés entre 16 et 40 ans. le territoire desservi par pleins rayons représente 21 municipalités. plus d'une quarantaine de jeunes fréquente les services de pleins rayons chaque semaine. en 5 ans, plus de 65 jeunes ont trouvés un emploi suite à leur passage chez pleins rayons.;d’après l’institut de la statistique du québec, on dénombre en 2015 plus de 12 500 personnes âgées de 65 ans et plus  dans brome-missisquoi. selon le cadre de référence en santé publique, l’isolement social a été identifié comme étant un problème important et dommageable à la qualité de vie des aînés (delisle, 1999; gotlieb, 1987). il peut engendrer des sentiments de solitude et de la détresse psychologique qui sont liés à la dépression et au suicide. selon la revue périscope, numéro 57, une étude a été menée auprès des personnes âgées et il est mentionné que « la moitié des montérégiens de 65 ans et plus avec incapacité ont besoin d’aide pour réaliser les activités de la vie quotidienne(avq ou domestiques (avd). » cette étude démontre aussi que « la moitié des aînés avec incapacité ayant besoin d’aide pour les avq ou avd ont déclaré avoir un besoin d’aide non comblé. ». ;encourager l’inclusion sociale des personnes ayant une déficience intellectuelle ou trouble du spectre de l’autisme en leur donnant un rôle social actif. promouvoir les habiletés sociales des apprentis à aider leurs prochains par l’entraide. développer la forme physique des apprentis par la réalisation de tâches d’entretiens extérieurs et domestiques. véhicule de sensibilisation à la différence au niveau de  la population. apprendre des tâches socioprofessionnelles, ainsi que des tâches à domicile qu’ils pourront transposer dans leur quotidien.;2019;canada,
québec,
estrie,
mrc de brome-missisquoi;pleins rayons;le secrétariat de la jeunesse du québec, maison des aidants et aidantes de brome-missisquoi, bénéficiaires :  personnes âgées entre 45 et 90 ans.;les bénéficiaires du service de la brigade aidante s'entendent pour témoigner leurs reconnaissances envers les apprentis de pleins rayons autant au niveau de l'aide offerte qu'au niveau de l'échange humaine. la sincérité de l'approche des apprentis est très riche au cœur des retraités spécialement en contexte de pandémie.  de plus, les familles élargies des retraités sont soulagées de la présence des apprentis auprès de leurs parents, car la distance géographique contribue à un sentiment d'inquiétude des familles, mais la brigade y remédie en apportant son aide et ainsi éviter plusieurs accidents. amélioration de la santé mentale des retraités. briser l'isolement et la solitude de vivre en campagne. ;• le service de brigade est très sollicité et une seconde brigade serait un atout.
• le professionnalisme du service par les apprentis et les éducateurs. 
• la qualité du service rendu.
• les échanges entre les retraités et la brigade.
• terrain plus sécuritaire des retraités ce qui réduit le taux d'incident et accident.
• sentiment d'appartenance plus fort envers la communauté autant pour les retraités que les apprentis.
• flexibilité du service et répondre aux besoins selon les saisons et l'éventail des services offerts. 
• encourager l'exercice physique auprès des apprentis de pleins rayons et développer des habiletés connexes à transposer dans la vie quotidienne. ;le service de brigade aidante n'est pas un service contractuel, ce service vient en aide aux retraités afin de maintenir leur autonomie à leur domicile. nous ne voulons  pas devenir un entreprise de paysagiste ou de tonte de gazon, donc ce type de service est offert seulement si la personne n'est pas en mesure de le faire, une fois aux trois/semaines. de plus, certaines tâches telle que la coupe d'arbre n'est pas offert, car la brigade n'a pas les qualifications et celle-ci ne souhaite pas être en concurrence avec des services déjà offert par des entreprises paysagères ou d'émondage par exemple.;myriam de coussergues;pleins rayons;administration@pleinsrayons.ca</v>
      </c>
      <c r="R84" s="26" t="str">
        <f>IFERROR(IF(AND(SEARCH('Recherche par mots clés'!$C$4,Q84)&gt;0,'Recherche par mots clés'!$C$4&lt;&gt;""),MAX($R$2:R83)+1,""),"")</f>
        <v/>
      </c>
    </row>
    <row r="85" spans="1:18" ht="409" customHeight="1" x14ac:dyDescent="0.2">
      <c r="A85" s="24" t="s">
        <v>199</v>
      </c>
      <c r="B85" s="24" t="s">
        <v>1049</v>
      </c>
      <c r="C85" s="24" t="s">
        <v>1050</v>
      </c>
      <c r="D85" s="24" t="s">
        <v>1051</v>
      </c>
      <c r="E85" s="28" t="s">
        <v>1361</v>
      </c>
      <c r="F85" s="24" t="s">
        <v>1052</v>
      </c>
      <c r="G85" s="24">
        <v>2015</v>
      </c>
      <c r="H85" s="7" t="s">
        <v>1053</v>
      </c>
      <c r="I85" s="24" t="s">
        <v>1054</v>
      </c>
      <c r="J85" s="24" t="s">
        <v>1055</v>
      </c>
      <c r="K85" s="24" t="s">
        <v>1056</v>
      </c>
      <c r="L85" s="24" t="s">
        <v>75</v>
      </c>
      <c r="M85" s="7" t="s">
        <v>1057</v>
      </c>
      <c r="N85" s="24" t="s">
        <v>1058</v>
      </c>
      <c r="O85" s="24" t="s">
        <v>1059</v>
      </c>
      <c r="P85" s="24" t="s">
        <v>1060</v>
      </c>
      <c r="Q85" s="26" t="str">
        <f t="shared" si="0"/>
        <v>participation sociale et loisirs;atelier de menuiserie communautaire de rivière-du-loup;l'atelier de menuiserie a été mis sur pied à la base pour briser l'isolement chez les aînés et utilisant la menuiserie comme prétexte. nous avons vite compris que les hommes n'ont pas le même agissement que les femmes lors de rencontres sociales. ils ne se parleront que très rarement face à face en ce qui a trait à des choses sérieuses. par contre, de côté, en travaillant le bois, on se rend compte que le contexte devient propice aux échanges plus sensibles et personnels. donc, les hommes sont invités à venir à l'atelier de menuiserie pour travailler le bois. ils peuvent travailler sur des projets personnels ou sur des projets communautaires. les projets communautaires sont gérés par une équipe interne de l'atelier de menuiserie et ils viennent en aide à divers organismes de la région. un organisme peut alors demander une table à pique-nique par exemple et il n'aura pas à débourser pour la main d'œuvre, mais seulement pour le bois et les autres matériaux. ça permet de créer une dynamique intéressante au sein de l'atelier où l'on voit souvent du transfert de connaissance et de véritables séances de mentorat. aussi, à tous les jours d'ouverture, à 15 h, c'est l'heure du thé. toutes les machines se ferment à ce moment et les messieurs prennent le thé en mangeant des biscuits. personne n'est obligé de prendre la parole. ça permet de beaux échanges encore une fois. et c'est souvent l'occasion où les hommes vont se donner des conseils ou référer les nouveaux vers des organismes ou des ressources. souvent, un homme que je ne voyais jamais dans les activités, après le début de sa fréquentation à l'atelier de menuiserie, ce n'est pas rare que par la suite je le vois dans plusieurs autres activités sociales. ;à la base on visait les hommes de 50 ans et plus. maintenant, ce sont les gens de 18 ans et plus hommes et femmes qui peuvent participer aux activités de l'atelier. ;la ville de rivière-du-loup avait fait partie de vada (ville amie des aînés). lors de ces consultations, les hommes aînés avaient notamment mentionné que lorsqu'ils cassent maison, ils n'avaient plus de place pour travailler le bois. nous basant sur cette demande, nous avons fait des recherches pour voir ce qui se faisait ailleurs. c'est alors que nous sommes tombés par hasard sur un homme provenant de winnipeg qui avait ouvert le premier men's shed au canada. il s'était rendu en irlande pour voir le fonctionnement et il désirait faire la même chose dans son milieu. il nous a donc aidés à bâtir notre demande de financement que nous avons déposé à nouveaux horizons pour les aînés et la subvention nous a été accordée. l'atelier a ouvert ses portes en 2015 alors que les hommes de 50 ans et plus seulement pouvaient le fréquenter. par la suite, l'offre s'est élargie pour accueillir les gens de 18 ans et plus, mais en réservant tout de même des plages horaires exclusivement destinées aux aînés (hommes de 50 ans et plus). ;briser l'isolement des aînés en utilisant la menuiserie comme prétexte. créer un réseau aux hommes aînés. faire connaître des organisations ou des ressources de la région. transmettre du savoir et des connaissances . mentorat entre les plus jeunes aînés et les plus vieux. ;2015;canada,
québec,
bas-saint-laurent,
mrc de rivière-du-loup,
rivière-du-loup;maintenant, atelier de menuiserie communautaire est un organisme à but non lucratif;il y a beaucoup d'organisations qui ont profité des services de l'atelier et avec qui l'on a créé de beaux partenariats notamment le carrefour d'initiatives populaires pour les frigos partagés, la maison des jeunes, etc. sinon, la ville reste le partenaire principal de l'atelier de menuiserie. ;c'est certain que le fait de casser maison, de s'en aller en appartement et de ne pas «vivre de deuil» concernant une place pour se retrouver entre hommes, ça aide. sinon, avec l'atelier, les gens peuvent se garder socialement en santé, se créer un réseau, développer des amitiés sincères. aussi, en participant aux projets communautaires, certains se sentent plus utiles pour la communauté et par la transmission du savoir, ils sentent qu'ils font une différence. ;non spécifié;la situation covid actuelle est une limite incroyable, mais avant la pandémie, l'atelier avait le vent dans les voiles si bien que l'on devait se rendre à l'évidence que le local était trop petit. notre plus grande limite actuelle, c'est d'être victime de notre succès ce qui n'est pas une mauvaise nouvelle en soi. par contre, éventuellement, on devra en venir à refuser des gens à l'atelier parce que, pour des questions de sécurité, nous ne pouvons dépasser un certain nombre de personnes en même temps dans l'atelier.;marie-noëlle richard ;ville de rivière-du-loup;marie-noelle.richard@villerdl.ca</v>
      </c>
      <c r="R85" s="26" t="str">
        <f>IFERROR(IF(AND(SEARCH('Recherche par mots clés'!$C$4,Q85)&gt;0,'Recherche par mots clés'!$C$4&lt;&gt;""),MAX($R$2:R84)+1,""),"")</f>
        <v/>
      </c>
    </row>
    <row r="86" spans="1:18" ht="409" customHeight="1" x14ac:dyDescent="0.2">
      <c r="A86" s="24" t="s">
        <v>1061</v>
      </c>
      <c r="B86" s="39" t="s">
        <v>1062</v>
      </c>
      <c r="C86" s="24" t="s">
        <v>1063</v>
      </c>
      <c r="D86" s="24" t="s">
        <v>1064</v>
      </c>
      <c r="E86" s="24" t="s">
        <v>1065</v>
      </c>
      <c r="F86" s="24" t="s">
        <v>1066</v>
      </c>
      <c r="G86" s="24">
        <v>2019</v>
      </c>
      <c r="H86" s="7" t="s">
        <v>1053</v>
      </c>
      <c r="I86" s="24" t="s">
        <v>1067</v>
      </c>
      <c r="J86" s="24" t="s">
        <v>1068</v>
      </c>
      <c r="K86" s="24" t="s">
        <v>1069</v>
      </c>
      <c r="L86" s="24" t="s">
        <v>75</v>
      </c>
      <c r="M86" s="7" t="s">
        <v>1070</v>
      </c>
      <c r="N86" s="24" t="s">
        <v>1058</v>
      </c>
      <c r="O86" s="24" t="s">
        <v>1059</v>
      </c>
      <c r="P86" s="24" t="s">
        <v>1060</v>
      </c>
      <c r="Q86" s="26" t="str">
        <f t="shared" si="0"/>
        <v>habitation
soutien à domicile
services de proximité;guide bien choisir son milieu de vie ;le guide bien choisir son milieu de vie est né à la suite d'une action déterminée dans le plan d'action de la politique de la famille et des aînés de 2015 à la ville de rivière-du-loup. les gens nous mentionnaient ne pas savoir les frais relatifs à un déménagement dans une résidence, etc. nous avons donc conçu un guide à cet effet, mais qui aborde également les soins à domicile et les ressources disponibles dans la région. ;toute personne souhaitant évaluer la possibilité d'aller vivre en résidence ;les problématiques à la base étaient notamment reliées à la fiscalité. ce qui est chargé dans les résidences, les extras légaux, les coûts cachés, etc. ;outiller les aînés, leur famille et les résidences pour offrir la possibilité aux aînés de bien choisir en toute connaissance de cause. ;2019;canada,
québec,
bas-saint-laurent,
mrc de rivière-du-loup,
rivière-du-loup;ville de rivière-du-loup via le comité de la famille et le comité des aînés de la pfm-mada ;il y en a beaucoup, mais nous sommes allés chercher des partenaires tel que le cab, l'acef, le cisss, certaines résidences pour aînés nous ont aidé à composer les grandes lignes du guide. ;nous voyons actuellement que ce sont plus les enfants d'aînés qui l'utilisent. nous sommes très heureux de constater que certains locateurs dans les résidences pour aînés l'utilisent souvent et incitent les aînés à aller valider leur choix dans d'autres résidences. c'est à ça que sert le guide et il est bien utilisé. ;non spécifié;le guide est à mettre à jour continuellement, ce qui fait en sorte que les versions papier se font plus rares puisque les coûts reliés à l'impression sont exorbitants. nous utilisons davantage les versions web qui ne correspondent pas encore tout à fait aux besoins des aînés.;marie-noëlle richard ;ville de rivière-du-loup;marie-noelle.richard@villerdl.ca</v>
      </c>
      <c r="R86" s="26" t="str">
        <f>IFERROR(IF(AND(SEARCH('Recherche par mots clés'!$C$4,Q86)&gt;0,'Recherche par mots clés'!$C$4&lt;&gt;""),MAX($R$2:R85)+1,""),"")</f>
        <v/>
      </c>
    </row>
    <row r="87" spans="1:18" ht="409" customHeight="1" x14ac:dyDescent="0.2">
      <c r="A87" s="24" t="s">
        <v>1071</v>
      </c>
      <c r="B87" s="39" t="s">
        <v>1072</v>
      </c>
      <c r="C87" s="24" t="s">
        <v>1073</v>
      </c>
      <c r="D87" s="24" t="s">
        <v>1074</v>
      </c>
      <c r="E87" s="24" t="s">
        <v>1075</v>
      </c>
      <c r="F87" s="24" t="s">
        <v>1076</v>
      </c>
      <c r="G87" s="24">
        <v>2018</v>
      </c>
      <c r="H87" s="7" t="s">
        <v>1053</v>
      </c>
      <c r="I87" s="24" t="s">
        <v>1067</v>
      </c>
      <c r="J87" s="24" t="s">
        <v>1077</v>
      </c>
      <c r="K87" s="24" t="s">
        <v>1078</v>
      </c>
      <c r="L87" s="24" t="s">
        <v>75</v>
      </c>
      <c r="M87" s="24" t="s">
        <v>1079</v>
      </c>
      <c r="N87" s="24" t="s">
        <v>1058</v>
      </c>
      <c r="O87" s="24" t="s">
        <v>1059</v>
      </c>
      <c r="P87" s="24" t="s">
        <v>1060</v>
      </c>
      <c r="Q87" s="26" t="str">
        <f t="shared" si="0"/>
        <v>services de proximité
transport et mobilité active
participation social et loisirs;carte des haltes (carte des pauses pipi) ;beaucoup de nos actions sont basées sur les actions découlant de la politique familiale et des aînés. c'est le cas aussi de la carte des haltes. il s'agit en fait d'une carte recensant les endroits publics où l'on peut utiliser une toilette ainsi que des endroits privés qui ont levé la main pour faire partie du trajet. ces endroits sont donc identifiés avec un collant dans la fenêtre de leur commerce et l'on peut utiliser les toilettes sans avoir à acheter quoi que ce soit. les lieux, sont pour la majorité, d'accessibilité universelle. au dos de cette carte se trouve tous les parcs recensés ainsi que les installations disponibles dans chaque parc de la ville. ;autant les aînés que les familles. toute personne qui désire effectuer des trajets de marche, du transport actif, etc.;les aînés autant que les familles avec de jeunes enfants nous mentionnaient l'enjeu d'aller prendre une marche sans toilette à proximité. c'est le cas notamment de la rue lafontaine. nous avons donc pensé à ce concept fort simple qui permet aux familles, aux aînés, aux sportifs, etc. d'effectuer leur trajet sans crainte. ;répondre aux besoins des aînés et des familles en matière de disponibilités d'haltes sanitaires sans avoir à construire des blocs sanitaires. ;2018;canada,
québec,
bas-saint-laurent,
mrc de rivière-du-loup,
rivière-du-loup;ville de rivière-du-loup via le comité de la famille et le comité des aînés de la pfm-mada ;tous les partenaires privés qui se retrouvent sur la carte. mais beaucoup d'organisations de la région en font la promotion. ;ceci permet aux aînés et aux familles de sortir, de prendre l'air, de favoriser le transport actif, de ne pas se sentir mal d’utiliser les toilettes d'un lieu public. ;non spécifié;encore une fois, la carte est à remettre à jour. elle ne l'a pas été depuis la covid. nous attendons de voir l'évolution de la situation avant de débuter une mise à jour. ;marie-noëlle richard ;ville de rivière-du-loup;marie-noelle.richard@villerdl.ca</v>
      </c>
      <c r="R87" s="26" t="str">
        <f>IFERROR(IF(AND(SEARCH('Recherche par mots clés'!$C$4,Q87)&gt;0,'Recherche par mots clés'!$C$4&lt;&gt;""),MAX($R$2:R86)+1,""),"")</f>
        <v/>
      </c>
    </row>
    <row r="88" spans="1:18" ht="409" customHeight="1" x14ac:dyDescent="0.2">
      <c r="A88" s="24" t="s">
        <v>1080</v>
      </c>
      <c r="B88" s="39" t="s">
        <v>1081</v>
      </c>
      <c r="C88" s="24" t="s">
        <v>1082</v>
      </c>
      <c r="D88" s="24" t="s">
        <v>1083</v>
      </c>
      <c r="E88" s="24" t="s">
        <v>1084</v>
      </c>
      <c r="F88" s="24" t="s">
        <v>1085</v>
      </c>
      <c r="G88" s="24" t="s">
        <v>1086</v>
      </c>
      <c r="H88" s="24" t="s">
        <v>150</v>
      </c>
      <c r="I88" s="24" t="s">
        <v>1087</v>
      </c>
      <c r="J88" s="24" t="s">
        <v>1088</v>
      </c>
      <c r="K88" s="24" t="s">
        <v>1089</v>
      </c>
      <c r="L88" s="24" t="s">
        <v>1090</v>
      </c>
      <c r="M88" s="7" t="s">
        <v>1091</v>
      </c>
      <c r="N88" s="24" t="s">
        <v>1092</v>
      </c>
      <c r="O88" s="24" t="s">
        <v>1093</v>
      </c>
      <c r="P88" s="24" t="s">
        <v>1094</v>
      </c>
      <c r="Q88" s="26" t="str">
        <f t="shared" si="0"/>
        <v>habitation
soutien à domicile
services de proximité
proche aidance;améliorer la prise de décision en matière de localisation des soins chez les clientèles âgées et vulnérables et leurs proches aidants;la prise de décision partagée représente un processus décisionnel où les professionnel.les de la santé partagent leur savoir à partir de données probantes et discutent avec le patient.e de ses préférences et valeurs, pour ensuite prendre une décision ensemble. dans le contexte du soutien à domicile, plusieurs professionnel.les peuvent être inclus dans la prise de décision (p. ex. médecin, infirmière et travailleur social), ainsi que la famille et les proches. notre équipe a créé un outil d'aide à la décision portant sur le choix du milieu de vie ainsi qu'une formation qui enseigne aux équipes interprofessionnelles comment partager les décisions avec les aîné.es en perte d'autonomie et leurs proches aidant.es. cette formation et son outil furent évalués dans 32 csss du québec entre 2014 et 2017
pour compléter cette première initiative, notre équipe a retracé dans le monde entier des outils d'aide à la décision tous liés aux soins à domicile et communautaires. elle en a retrouvé 33. elle élabore présentement une boîte plus complète de divers outils et adapte ceux retracés pour le québec.;ainé.es en perte d'autonomie, les proches aidant.es d'aîné.es en perte d'autonomie, équipes interprofessionnelles de soins à domicile.;les intervenant.es d’équipes interprofessionnelles en soins à domicile au québec trouvent difficile d’accompagner les aîné.es dans la décision de choix de milieu de vie. ils se sentent peu outillé.es et manque de confiance pour le faire. c’est dans ce contexte, qu’en 2006, le csss de la vieille capitale a mobilisé la dre légaré et son équipe, des gestionnaires, des intervenant.es, des aîné.es et des proches aidant.es qui ont adapté et implanté un outil d’aide à la décision partagée et une formation pour les intervenant.es pour accompagner les aîné.es dans le choix du milieu de vie. cet outil est disponible en français et en anglais.;outiller les intervenant.es qui accompagnent les personnes âgées dans la prise de décision concernant leur santé y compris ce qui traite des aspects sociaux, dont le choix du milieu de vie. renforcer l'autonomisation des aîné.es afin qu'ils soient plus engagés dans les prises de décisions qui les concernent en santé et services sociaux. implanter les outils et formations aux équipes de soins afin que la décision de vieillir à domicile ou de déménager se prenne de manière éclairée, en ayant bien soupesé les avantages et inconvénients en considérant ce qui est important pour la personne.;2014-2019;canada,
québec;chaire de recherche du canada sur la décision partagée et l'application des connaissances de université laval- centre de recherche en santé durable vitam et chu de québec;ciusss capitale nationale, université d'ottawa. dans l'équipe de conception de l'outil d'aide à la décision, ainsi que de la boîte à outils qui accompagnera désormais la formation des intervenant.es, des proches aidants étaient partenaires. ;les intervenant.es, suite à la formation inclue dans l'initiative, ont une grande confiance en leur capacité d'utiliser l'outil d'aide à la décision sur le choix du milieu de vie, à s'engager dans un processus de décision partagée avec leurs clients ainsi que de soutenir les aîné.es et leurs proches à s'engager dans le processus décisionnel.
la formation des intervenant.es et l'outil d'aide à la décision a permis d'augmenter l'engagement des proches aidant.es dans le processus décisionnel du milieu de vie de personnes âgées atteintes de pertes cognitives et ce, tel que rapporté par plus 400 proches-aidants du québec ayant contribué aux études.
l'initiative permet à l'équipe d'intervenants de connaître le rôle que veut jouer la personne âgée dans le processus décisionnel, qui est souvent d'être impliquée et non d'être passive. d'avoir réfléchi aux avantages et inconvénients des options permet à l'ainé.e et ses proches de prendre une décision éclairée, réduit les attentes irréalistes et le regret.
la majorité des participants ont indiqué que leur choix préféré est de rester à leur domicile.;l'initiative répond à un besoin exprimé par les équipes de soins à domicile, également la décision de choix de milieu de vie ainsi que d'autres décisions reliées au maintient à domicile son aujourd'hui encore considérées les plus difficiles pour les ainé.es canadiens.
premier modèle d'intervention qui inclus toutes les personnes entourant l'aîné.e dans le processus décisionnel.
la formation peut facilement être adaptée  pour être donnée à des personnes qui ne sont pas des professionnel.les de la santé mais qui accompagnent des aîné.es ou des proches aidant.es.;l'outil d'aide à la décision peut être utilisé seul, mais l'effet positif est supérieur lorsque combiné à la formation. ce qui peut être perçu comme une limite.;france légaré;université laval; centre de recherche santé durable vitam; chu de québec;france.legare@fmed.ulaval.ca</v>
      </c>
      <c r="R88" s="26" t="str">
        <f>IFERROR(IF(AND(SEARCH('Recherche par mots clés'!$C$4,Q88)&gt;0,'Recherche par mots clés'!$C$4&lt;&gt;""),MAX($R$2:R87)+1,""),"")</f>
        <v/>
      </c>
    </row>
    <row r="89" spans="1:18" ht="409" customHeight="1" x14ac:dyDescent="0.2">
      <c r="A89" s="24" t="s">
        <v>1095</v>
      </c>
      <c r="B89" s="24" t="s">
        <v>1096</v>
      </c>
      <c r="C89" s="24" t="s">
        <v>1097</v>
      </c>
      <c r="D89" s="24" t="s">
        <v>1098</v>
      </c>
      <c r="E89" s="24" t="s">
        <v>1099</v>
      </c>
      <c r="F89" s="24" t="s">
        <v>1100</v>
      </c>
      <c r="G89" s="24">
        <v>2013</v>
      </c>
      <c r="H89" s="7" t="s">
        <v>1101</v>
      </c>
      <c r="I89" s="24" t="s">
        <v>1102</v>
      </c>
      <c r="J89" s="24" t="s">
        <v>1103</v>
      </c>
      <c r="K89" s="24" t="s">
        <v>1104</v>
      </c>
      <c r="L89" s="24" t="s">
        <v>1105</v>
      </c>
      <c r="M89" s="24" t="s">
        <v>1106</v>
      </c>
      <c r="N89" s="24" t="s">
        <v>1107</v>
      </c>
      <c r="O89" s="24" t="s">
        <v>1102</v>
      </c>
      <c r="P89" s="24" t="s">
        <v>1108</v>
      </c>
      <c r="Q89" s="26" t="str">
        <f t="shared" si="0"/>
        <v>services de proximité
connaissance des services;reper-âge;former les employés des divers commerces de proximité de la matapédia afin qu'ils puissent détecter les signes de perte d'autonomie ou de maltraitance afin de leur proposer d'être référés pour favoriser le maintien à domicile.;personnes âgées en perte d'autonomie;en 2012, le nombre de personnes âgées inconnues du réseau de la santé et référée en ri ou en rpa était de 48%. ce qui implique qu'un nombre important d'aînés ne recevaient pas de services pouvant leur permettre de demeurer à domicile et lorsqu'ils devenaient connu du réseau de la santé leur état était si précaire qu'ils ne pouvaient rester à domicile.;permettre au réseau de la santé d'intervenir précocement auprès des aînés afin de s'assurer d'un maintien à domicile. assurer une vigie collective des aînés du territoire. maintenir un réseau vivant.;2013;canada,
québec,
bas-saint-laurent,
mrc matapédia;cisss bsl;municipalité causapscal, seigneurie mon toit, pharmacie familiprix causapscal, aide-maison vallée, centre d’action bénévole, recem, propriétaires de ressources d’hébergement, équipe gmf, 
comité maltraitance/maison des familles, municipalité de sayabec, pharmacie familiprix amqui, pompiers, caisse desjardins vallée de la matapédia, cmdp, club des 50 ans et plus amqui, club des 50 ans et plus causapscal, moisson vallée, rayon partage, aurore boréal spa, centre éclosion, pharmacie familiprix sayabec, ville amqui, premiers répondants sayabec, sq;plusieurs références ont été faites suite aux formations. cependant, si on ne relance pas les partenaires fréquemment les références diminuent. cela demande des ressources et du temps.;belle synergie entre la communauté et le cisss
beau travail interdirection cisss;les principales limites du projet consistent en l'implication constante de ressources pour s’assurer de son maintien. il s’agit aussi d’un projet où le principal objectif est de référer aux services de santé et de services sociaux et donc c’est au principal bénéficiaire de le maintenir. la création des cisss n’a pas permis de poursuivre ce projet en cours par manque de ressources. de plus, la mise en place de ce type de réseau à l’échelle d’un territoire d’un cisss serait beaucoup plus complexe qu’à la hauteur d’une mrc.  ;alexis d'aoust-tremblay;cisss bsl;alexis.daoust-tremblay.cisssbsl@ssss.gouv.qc.ca</v>
      </c>
      <c r="R89" s="26" t="str">
        <f>IFERROR(IF(AND(SEARCH('Recherche par mots clés'!$C$4,Q89)&gt;0,'Recherche par mots clés'!$C$4&lt;&gt;""),MAX($R$2:R88)+1,""),"")</f>
        <v/>
      </c>
    </row>
    <row r="90" spans="1:18" ht="409" customHeight="1" x14ac:dyDescent="0.2">
      <c r="A90" s="24" t="s">
        <v>1109</v>
      </c>
      <c r="B90" s="24" t="s">
        <v>1110</v>
      </c>
      <c r="C90" s="24" t="s">
        <v>1111</v>
      </c>
      <c r="D90" s="24" t="s">
        <v>1112</v>
      </c>
      <c r="E90" s="24" t="s">
        <v>1113</v>
      </c>
      <c r="F90" s="24" t="s">
        <v>1114</v>
      </c>
      <c r="G90" s="24">
        <v>2020</v>
      </c>
      <c r="H90" s="24" t="s">
        <v>1115</v>
      </c>
      <c r="I90" s="24" t="s">
        <v>113</v>
      </c>
      <c r="J90" s="24" t="s">
        <v>1116</v>
      </c>
      <c r="K90" s="24" t="s">
        <v>1117</v>
      </c>
      <c r="L90" s="24" t="s">
        <v>75</v>
      </c>
      <c r="M90" s="24" t="s">
        <v>1118</v>
      </c>
      <c r="N90" s="24" t="s">
        <v>117</v>
      </c>
      <c r="O90" s="24" t="s">
        <v>113</v>
      </c>
      <c r="P90" s="24" t="s">
        <v>118</v>
      </c>
      <c r="Q90" s="26" t="str">
        <f t="shared" si="0"/>
        <v>transport et mobilité active;accompagnement- transport;nous avons obtenu du financement pour nous permettre d’offrir de l’accompagnement-transport à l’ensemble de la population âgée du témiscamingue. nous avons acheté 3 véhicules et nous les avons déployés sur le territoire soit un dans le secteur centre, un dans le secteur est et un autre dans le secteur nord. le projet consiste à accompagner la personne âgée qui n’a plus de véhicule ou de permis de conduire ou encore qui ne conduit plus l’hiver vers les services qui n’existent plus dans leur secteur. dans plusieurs municipalités il n’y a plus d’épicerie. ;personnes âgées;le fait que nous vivons dans une région où les distances entre les municipalités ayant des services et celles qui n’en ont plus est très important et un aîné qui perd son permis de conduire se retrouve sans moyen de se rendre à l’épicerie qui se trouve dans un village a plus de 40 km donc pour la pharmacie et les autres services c’est la même situation.;offrir un moyen aux personnes âgées de continuer à bien se nourrir et être capable de rencontrer le pharmacien si besoin, de briser l’isolement puisque la sortie pour faire l’épicerie permet de rencontrer des gens et de socialiser un peu.;2020;canada,
québec,
abitibi-témiscamingue;table de concertation locale pour personnes âgées du témiscamingue;comités locaux (17 comités dans 17 localités), fqis (fond québécois d’initiatives sociale);pour le secteur centre nous avons en moyenne 6 accompagnements par jour. nous sommes a revoir le projet afin d’avoir une deuxième voiture pour le secteur centre.;non spécifié;financement récurent;édith vincent;table de concertation locale pour personnes âgées du témiscamingue;tcpat.org@hotmail.fr</v>
      </c>
      <c r="R90" s="26" t="str">
        <f>IFERROR(IF(AND(SEARCH('Recherche par mots clés'!$C$4,Q90)&gt;0,'Recherche par mots clés'!$C$4&lt;&gt;""),MAX($R$2:R89)+1,""),"")</f>
        <v/>
      </c>
    </row>
    <row r="91" spans="1:18" ht="409" customHeight="1" x14ac:dyDescent="0.2">
      <c r="A91" s="24" t="s">
        <v>1109</v>
      </c>
      <c r="B91" s="24" t="s">
        <v>1119</v>
      </c>
      <c r="C91" s="24" t="s">
        <v>1120</v>
      </c>
      <c r="D91" s="24" t="s">
        <v>1121</v>
      </c>
      <c r="E91" s="24" t="s">
        <v>1122</v>
      </c>
      <c r="F91" s="24" t="s">
        <v>1123</v>
      </c>
      <c r="G91" s="24">
        <v>2014</v>
      </c>
      <c r="H91" s="24" t="s">
        <v>1124</v>
      </c>
      <c r="I91" s="24" t="s">
        <v>1125</v>
      </c>
      <c r="J91" s="24" t="s">
        <v>1126</v>
      </c>
      <c r="K91" s="24" t="s">
        <v>1388</v>
      </c>
      <c r="L91" s="24" t="s">
        <v>1127</v>
      </c>
      <c r="M91" s="24" t="s">
        <v>75</v>
      </c>
      <c r="N91" s="24" t="s">
        <v>1128</v>
      </c>
      <c r="O91" s="24" t="s">
        <v>1129</v>
      </c>
      <c r="P91" s="24" t="s">
        <v>1130</v>
      </c>
      <c r="Q91" s="26" t="str">
        <f t="shared" si="0"/>
        <v>transport et mobilité active;gratuité des circuits locaux – la ville de sainte-julie investit dans la mobilité;la ville de sainte-julie offre à tous ses citoyens la gratuité du transport collectif local depuis le 1er janvier 2014. cette mesure répond à une demande exprimée à maintes reprises dans le cadre de consultations citoyennes, notamment celles effectuées dans le cadre de la planification stratégique de la ville et de la démarche de municipalité amie des aînés. en effet, les citoyens souhaitaient pouvoir utiliser le service de transport collectif local pour accéder à divers points de services et lieux d’intérêt selon des horaires flexibles. cette action, jumelée à la révision des circuits pour mieux arrimer les correspondances, a permis d’augmenter de façon considérable l’achalandage. depuis la mise en place de ce service et les différentes actions de promotion effectuées par la ville, on note une hausse de l’achalandage de plus de 60 %.en plus de permettre aux citoyens de se déplacer gratuitement, la ville de sainte-julie change les habitudes de déplacement de ses citoyens, particulièrement les aînés, en leur démontrant que l’utilisation des transports collectifs est avantageuse sur plusieurs plans.;l'ensemble des résidents de la ville de sainte-julie;dans le cadre de ses différentes consultations citoyennes (planification stratégique, accréditation municipalité amie des aînés, etc.), la ville de sainte-julie a écouté ses citoyens qui exprimaient leur volonté d’utiliser davantage le service de transport collectif local si ce dernier était amélioré. en effet, les heures de passages et les correspondances n’étaient pas toujours adéquates, particulièrement en période hors pointe. plusieurs personnes utilisaient le service pour rejoindre le terminus et prendre les circuits interurbains mais l’utilisation à l’intérieur de la ville n’atteignait pas les résultats escomptés.  de plus, de gros autobus bruyants étaient souvent utilisés dans les quartiers résidentiels, incommodant plusieurs citoyens. la commission de transport collectif, composée d’élus et de fonctionnaires municipaux ainsi que de collaborateurs de la société gestrans, responsable de la gestion du service de transport collectif à l'époque, a réfléchi au meilleur moyen d’augmenter l’achalandage des circuits locaux. ;l'objectif du projet était de répondre aux attentes exprimées par les usagers, telles que les correspondances améliorées, la réduction du temps d’attente, l’ajout de départs le samedi, le jour et le soir, la révision des trajets, une flotte de véhicules rajeunie, l’élimination des taxibus pour les circuits locaux, l’utilisation accrue des autocars pour les circuits express et la bonification du service local. de plus, la ville espérait avec ce projet avoir une hausse d’achalandage. ;2014;canada,
québec,
montérégie,
mrc marguerite-d'youville,
sainte-julie;la ville de sainte-julie;société gestrans;l’implantation de la gratuité des circuits locaux ainsi que l’amélioration du service a donc permis à de nombreux usagers qui n’utilisaient pas le service dans le passé de se laisser séduire, dont les personnes aînées. la gratuité a été instaurée le 1er janvier 2014 et les modifications aux différents circuits ont été opérationnalisées en mai 2014 et depuis, on note une hausse de l’achalandage de façon continuelle. depuis la mise en place de ce service et les différentes actions de promotion effectuées par la ville, on note une hausse de l’achalandage de plus de 60 %.  alors qu’en 2013, 186 221 passages ont été enregistrés, on en notait 225 811 en 2014 et 315 364 en 2015, une hausse remarquée.  à la suite de cette bonification du transport, les personnes âgées peuvent donc se déplacer gratuitement et de façon sécuritaire dans la ville pour se rendre à leur loisir ou effectuer leurs commissions. ces personnes ont maintenant accès plus facilement à de nombreux services publics comme la bibliothèque, l’aréna, la piscine, le centre communautaire, le clsc, l’hôtel de ville et les cliniques médicales. de plus, une formation pratique a aussi été offerte aux personnes aînées pour leur apprendre le fonctionnement des circuits.;plusieurs villes offrent maintenant la gratuité du transport collectif local, qui comporte de nombreux avantages. en plus d’augmenter l’achalandage, ce moyen permet de faire connaître le transport collectif à des clientèles qui n’étaient pas portées par son utilisation.
environnement :  l'utilisation du transport collectif local et vers le terminus pour prendre les circuits express permet à de nombreuses familles d’éviter de se procurer une deuxième voiture, réduisant par le fait même l’émission de gaz à effets de serre.
société : l’augmentation de la fréquence des passages des autobus, les améliorations apportées aux circuits et le confort des nouveaux autobus permettent à un plus grand nombre de personnes de se déplacer. cette bonification de l’offre de service facilite entre autres le déplacement des personnes aînées, contribuant directement à l’essor de la communauté julievilloise. 
économie : comme les citoyens peuvent se déplacer plus rapidement et facilement à l’intérieur de la ville à coût nul, l’économie locale est favorisée. par exemple, des personnes aînées qui ne possèdent pas de voitures utilisent maintenant le service pour faire leurs achats localement, en toute indépendance.;non spécifié;julie martin;ville de sainte-julie;jmartin@ville.sainte-julie.qc.ca</v>
      </c>
      <c r="R91" s="26" t="str">
        <f>IFERROR(IF(AND(SEARCH('Recherche par mots clés'!$C$4,Q91)&gt;0,'Recherche par mots clés'!$C$4&lt;&gt;""),MAX($R$2:R90)+1,""),"")</f>
        <v/>
      </c>
    </row>
    <row r="92" spans="1:18" ht="409" customHeight="1" x14ac:dyDescent="0.2">
      <c r="A92" s="24" t="s">
        <v>1109</v>
      </c>
      <c r="B92" s="39" t="s">
        <v>1131</v>
      </c>
      <c r="C92" s="24" t="s">
        <v>1132</v>
      </c>
      <c r="D92" s="24" t="s">
        <v>1133</v>
      </c>
      <c r="E92" s="24" t="s">
        <v>1134</v>
      </c>
      <c r="F92" s="24" t="s">
        <v>1135</v>
      </c>
      <c r="G92" s="24">
        <v>2016</v>
      </c>
      <c r="H92" s="7" t="s">
        <v>1136</v>
      </c>
      <c r="I92" s="24" t="s">
        <v>1137</v>
      </c>
      <c r="J92" s="24" t="s">
        <v>1138</v>
      </c>
      <c r="K92" s="24" t="s">
        <v>1139</v>
      </c>
      <c r="L92" s="24" t="s">
        <v>75</v>
      </c>
      <c r="M92" s="24" t="s">
        <v>75</v>
      </c>
      <c r="N92" s="24" t="s">
        <v>1140</v>
      </c>
      <c r="O92" s="24" t="s">
        <v>1138</v>
      </c>
      <c r="P92" s="24" t="s">
        <v>1141</v>
      </c>
      <c r="Q92" s="26" t="str">
        <f t="shared" si="0"/>
        <v>transport et mobilité active;cogir auto;la cogirauto est la première voiture en autopartage pour les résidences pour aînés, 100 % électrique, gratuite* pour les utilisateurs et adaptée aux résidences. les employés sont des facilitateurs. ils voient notamment à l’entretien ainsi qu’à la propreté et à la désinfection. par ailleurs, une belle coordination se crée entre les résidents et les résidents qui sont aussi des chauffeurs bénévoles, de là la socialisation!  ainsi, pour le manoir les générations, quelques résidents sont des chauffeurs bénévoles et sont à la disposition des résidents, chaque jour de la semaine, afin de les conduire à l’épicerie, à leurs rendez-vous médicaux ou autres. il est à noter que la cogirauto ne se déplace que localement. selon la disponibilité de la cogirauto, les bénévoles peuvent sortir avec les résidents de quatre à six fois par jour, sept jours par semaine.;le service est offert aux résidents de la résidence le manoir des générations;n.d.;les objectifs de cogir avec l’autopartage se regroupent sous 3 grands axes : 1) réduire l’empreinte environnementale, 2) permettre aux résidents de se départir de leur voiture et 3) rendre plus accessibles les places de stationnements pour certains immeubles.;2016;canada,
québec,
bas-saint-laurent,
mrc rimouski-neigette;la société de gestion cogir;manoir les générations;déjà avant la pandémie, au manoir les générations à rimouski, l’autopartage sortait 300 fois par mois. depuis la mise en place de ce service, plusieurs résidents ont choisi de se départir de leur automobile.;non spécifié;non spécifié;françois fortin-bossé;manoir les générations;ffortinbosse@cogir.net</v>
      </c>
      <c r="R92" s="26" t="str">
        <f>IFERROR(IF(AND(SEARCH('Recherche par mots clés'!$C$4,Q92)&gt;0,'Recherche par mots clés'!$C$4&lt;&gt;""),MAX($R$2:R91)+1,""),"")</f>
        <v/>
      </c>
    </row>
    <row r="93" spans="1:18" ht="409" customHeight="1" x14ac:dyDescent="0.2">
      <c r="A93" s="24" t="s">
        <v>1109</v>
      </c>
      <c r="B93" s="39" t="s">
        <v>1142</v>
      </c>
      <c r="C93" s="24" t="s">
        <v>1143</v>
      </c>
      <c r="D93" s="24" t="s">
        <v>1144</v>
      </c>
      <c r="E93" s="24" t="s">
        <v>1145</v>
      </c>
      <c r="F93" s="24" t="s">
        <v>1146</v>
      </c>
      <c r="G93" s="24" t="s">
        <v>1147</v>
      </c>
      <c r="H93" s="7" t="s">
        <v>612</v>
      </c>
      <c r="I93" s="24" t="s">
        <v>1148</v>
      </c>
      <c r="J93" s="24" t="s">
        <v>1149</v>
      </c>
      <c r="K93" s="24" t="s">
        <v>1150</v>
      </c>
      <c r="L93" s="24" t="s">
        <v>1151</v>
      </c>
      <c r="M93" s="7" t="s">
        <v>1152</v>
      </c>
      <c r="N93" s="24" t="s">
        <v>1153</v>
      </c>
      <c r="O93" s="24" t="s">
        <v>1154</v>
      </c>
      <c r="P93" s="24" t="s">
        <v>1155</v>
      </c>
      <c r="Q93" s="26" t="str">
        <f t="shared" si="0"/>
        <v>transport et mobilité active;mobilaînés : co-création par et pour les aînés d’un guichet unique en mobilité pour optimiser leur autonomie ;cette étude est menée avec une approche de co-conception du living lab, permettant un partage intersectoriel des connaissances et des solutions innovantes par et pour les personnes aînées. un comité de pilotage composé de représentants des secteurs public et communautaire, de citoyens aînés et de scientifiques interdisciplinaires dirige le projet. l'étude de conception comprend trois phases : (1) exploration : grâce à des ateliers de co-conception et à des revues de la littérature, les besoins en matière de planification des déplacements et des préférences des personnes aînées ont été identifiés pour soutenir la conceptualisation du guichet unique. (2) expérimentation : quatre personnages ont été créés pour refléter les utilisateurs finaux typiques de la plate-forme. des scénarios et des maquettes sont présentement en création grâce à des sessions de co-conception avec des participants incarnant des personas (n=12) pour développer un prototype. (3) évaluation : pour tester la convivialité du prototype, il sera documenté par et avec des personnes âgées (n=30) après avoir utilisé le prototype. le comité de pilotage identifiera les moyens de soutenir la durabilité du projet. les données qualitatives et quantitatives seront triangulées en fonction de chaque objectif de sous-phase. ;l'approche living lab permet un croisement des connaissances et des expériences des utilisateurs finaux de la plateforme (les aînés) ainsi que des représentants des secteurs public, privé et communautaire qui influencent de près ou de loin la mobilité des aînés sur le territoire du grand sherbrooke. les personnes aînées visées par cette étude ont 65 ans et plus et sont issues de réalités variées en terme socio-économique, géographique (rural / urbain) et d'autonomie de déplacement. ;le vieillissement s’accompagne souvent d’enjeux sur le plan de la mobilité, ce qui augmente la dépendance et l'isolement social. une diminution des capacités physiques, des ressources financières et/ou du réseau social peuvent amener les personnes aînées à éprouver des difficultés à sortir pour faire des courses, se rendre à un rendez-vous médical ou se divertir. bien que divers moyens de transport soient actuellement disponibles, peu de personnes âgées savent lesquels sont vraiment adaptés à leurs besoins et préférences. il est donc essentiel d'accompagner les personnes âgées dans le choix et l'utilisation des moyens de transport en simplifiant les interfaces de communication qui leur conviennent le mieux.;le projet mobilaînés vise à développer un outil « guichet unique» adapté à la réalité des aînés pour les aider à identifier le ou les modes de transport existants correspondant le mieux à leurs besoins et leurs préférences et leur permettre de se déplacer où, quand et comment ils le souhaitent. le guichet sera construit sur une plateforme web et inclura un service téléphonique pour assurer son accessibilité. la  première  phase du projet vise à bien comprendre les besoins et les enjeux liés à la mobilité des aînés sur le territoire du grand sherbrooke et à identifier les éléments de solution à mettre en place. la deuxième phase vise à croiser les savoirs des aînés, des partenaires et des chercheurs impliqués pour créer les pièces du guichet mobilaînés. la dernière phase du projet permet de joindre ensemble toutes les pièces développées pour tester en situation réelle la première version du guichet unique.;2019 (première phase) et 2023 (étude prévue).;canada,
québec,
estrie,
sherbrooke;centre de recherche sur le vieillissement;laboratoire d'innovations par et pour les aînés (lippa), participation citoyenne, acet – banque nationale, centre intégré universitaire de santé et de services sociaux de l’estrie – centre hospitalier universitaire de sherbrooke, corporation de développement communautaire de sherbrooke - solidarité transport, agence de santé publique du canada, sercovie, sage innovation, société de transport de sherbrooke, table de concertation des aînés de l'estrie, sherbrooke ville en santé. collaborent également au projet, à travers des ateliers ou des rencontres: centre de mobilité durable de sherbrooke, taxis de sherbrooke, embarque estrie, lennoxville community aid, réseau d'amis et ville de sherbrooke. ;ce service de planification du transport multiplateforme à guichet unique fusionnera les options de transport existantes en un seul endroit. en répondant à une grande variété de besoins et de préférences des personnes âgées, mobilainés les aidera à se sentir à l'aise et en sécurité lors de leurs déplacements, ce qui devrait augmenter leur participation à des activités significatives et réduire le risque d'isolement social.;en se concentrant sur les besoins exprimés lors de séances de co-conception par une grande variété de personnes aînées, la méthodologie et les solutions développées pourraient être reproductibles et exportables (donc offrant un fort potentiel de transférabilité). de plus, comme l'un des principaux enjeux de l'innovation en recherche est la capacité de « vivre » une fois l'étude terminée, notre équipe cherche à soutenir la pérennité de mobilainés en abordant cette question importante dès les phases initiales de l'étude avec des membres du comité de pilotage. ;bien que les laboratoires vivants se soient avérés bien adaptés pour développer des solutions innovantes à des problèmes sociaux complexes, notamment le vieillissement, ils présentent des défis. par exemple, le processus de co-création entraîne des boucles d'itération qui prennent du temps, la collaboration intersectorielle nécessite des canaux de communication bien établis et un suivi constant des avancées par expertise sans parler des défis d'organisation pour établir les emplacements et les types d'ateliers de co-conception en période pandémique. l'utilisation d'outils collaboratifs et de communication des avancées, des ateliers de co-conception adaptés et la poursuite de rencontres pour soutenir l'engagement des partenaires et la participation des personnes aînées permettent d'atténuer les effets des défis mentionnés.;catherine girard;centre de recherche sur le vieillissement / université de sherbrooke;catherine.girard3@usherbrooke.ca</v>
      </c>
      <c r="R93" s="26" t="str">
        <f>IFERROR(IF(AND(SEARCH('Recherche par mots clés'!$C$4,Q93)&gt;0,'Recherche par mots clés'!$C$4&lt;&gt;""),MAX($R$2:R92)+1,""),"")</f>
        <v/>
      </c>
    </row>
    <row r="94" spans="1:18" ht="409" customHeight="1" x14ac:dyDescent="0.2">
      <c r="A94" s="24" t="s">
        <v>1109</v>
      </c>
      <c r="B94" s="24" t="s">
        <v>1156</v>
      </c>
      <c r="C94" s="24" t="s">
        <v>1157</v>
      </c>
      <c r="D94" s="24" t="s">
        <v>1158</v>
      </c>
      <c r="E94" s="24" t="s">
        <v>1159</v>
      </c>
      <c r="F94" s="24" t="s">
        <v>1160</v>
      </c>
      <c r="G94" s="24" t="s">
        <v>1161</v>
      </c>
      <c r="H94" s="24" t="s">
        <v>1162</v>
      </c>
      <c r="I94" s="24" t="s">
        <v>1163</v>
      </c>
      <c r="J94" s="24" t="s">
        <v>1164</v>
      </c>
      <c r="K94" s="24" t="s">
        <v>1165</v>
      </c>
      <c r="L94" s="33" t="s">
        <v>1379</v>
      </c>
      <c r="M94" s="24" t="s">
        <v>1380</v>
      </c>
      <c r="N94" s="24" t="s">
        <v>498</v>
      </c>
      <c r="O94" s="24" t="s">
        <v>499</v>
      </c>
      <c r="P94" s="24" t="s">
        <v>500</v>
      </c>
      <c r="Q94" s="26" t="str">
        <f t="shared" si="0"/>
        <v>transport et mobilité active;mobilité ddr;l’objectif du projet est, en collaboration avec les partenaires du milieu, de créer des solutions novatrices afin d’adapter le système de transport collectif à la réalité des aînés sur le territoire, sans oublier les autres tranches de la population affectée par les enjeux de mobilité. le projet permettait la création d'une cellule d'innovation. une cellule d’innovation rassemble tous les acteurs touchés par une problématique, un projet ou le développement de nouveaux produits ou services dans un processus dynamique visant à trouver des solutions inédites et innovantes. les usagers (réels ou potentiels) sont parties prenantes du comité en tant qu’experts de leurs besoins et collaborent étroitement avec les intervenants, les décideurs, les chercheurs et les concepteurs. plusieurs ateliers ont été mis en place au cours du projet visant à mieux connaître le contexte, les barrières d'accès au transport, les défis, les moyens de communication et les messages importants à transmettre à la population pour augmenter l'utilisation du transport collectif.;les aînés du territoire, mais également les autres tranches d'âge, notamment les jeunes et les travailleurs. ;accès transport est un nouvel organisme à but non lucratif offrant différents services de mobilité sur le territoire de la mrc (transport adapté, interurbain, etc.). le lancement d’un nouveau service innovant à l’été 2018, le circuit urbain vert, a constitué l’amorce du présent projet de recherche. ce service borne à borne, à la demande, permet aux gens de saint-félicien et de roberval de se déplacer à l’intérieur de leur ville respective et évolue rapidement.
au niveau du contexte de la mobilité sur le territoire, deux défis importants caractérisent le milieu à l’égard d’un service de transport collectif : une faible densité de population (10,3 hab./km2 contre 72,7 hab./km2 pour le québec) représente un frein à l’implantation d’un service de transport collectif traditionnel et, le vieillissement de la population y est plus marqué et plus rapide que l’ensemble du québec (31 % d’aînés contre 23,1 % d’ici 2026), d’où l’importance de renforcer les facilités de déplacement pour favoriser l’accès aux services.;améliorer et adapter l'offre de transport dans les municipalités aux besoins des aînés, des jeunes et des travailleurs. améliorer la communication sur l'offre de transport. augmenter les déplacements en transport collectif sur le territoire. ;2018-2020;canada,
québec,
saguenay-lac-saint-jean,
mrc du domaine-du-roy  ;mrc du domaine-du-roy  ;usagers, intervenants œuvrant auprès des aînés ainsi que d’autres clientèles, mrc du domaine-du-roy et municipalités, le secteur privé, accès transport (mandaté dans la gestion du transport par la mrc), entreprises de taxis et conducteurs, chercheurs (écobes);le projet a permis d'adapter les pratiques de communication afin d'avoir les bonnes stratégies de communication pour les personnes aînées. 
le projet a également permis de comprendre les besoins et les contraintes à l'utilisation du transport collectif afin de planifier ce dernier en fonction des besoins aînés.;le projet de mobilité permettra d'améliorer l'offre de transport collectif pour les aînés. ;il est important d'assurer la consultation des aînés du milieu, car les enjeux peuvent varier d'un territoire à l'autre. au niveau du transport collectif chez les aînés, on remarque qu’un changement culturel important doit être mis en place pour augmenter la fréquentation des transports collectifs par les aînés. la desserte est également un enjeu important, puisque ce n'est pas tout le territoire qui a un service, outre le transport bénévole (des projets sont en cours en ce sens). finalement, un approfondissement des connaissances sur le transport actif permettrait d'avoir une meilleure connaissance des enjeux de transport de manière plus globale et devrait être intégré à de futures réflexions à ce sujet.  ;jacynthe brassard ;mrc du domaine-du-roy ;jbrassard@mrcdomaineduroy.ca</v>
      </c>
      <c r="R94" s="26" t="str">
        <f>IFERROR(IF(AND(SEARCH('Recherche par mots clés'!$C$4,Q94)&gt;0,'Recherche par mots clés'!$C$4&lt;&gt;""),MAX($R$2:R93)+1,""),"")</f>
        <v/>
      </c>
    </row>
    <row r="95" spans="1:18" ht="409" customHeight="1" x14ac:dyDescent="0.2">
      <c r="A95" s="24" t="s">
        <v>779</v>
      </c>
      <c r="B95" s="39" t="s">
        <v>1166</v>
      </c>
      <c r="C95" s="24" t="s">
        <v>1167</v>
      </c>
      <c r="D95" s="24" t="s">
        <v>1168</v>
      </c>
      <c r="E95" s="24" t="s">
        <v>75</v>
      </c>
      <c r="F95" s="24" t="s">
        <v>1169</v>
      </c>
      <c r="G95" s="24">
        <v>2014</v>
      </c>
      <c r="H95" s="24" t="s">
        <v>1170</v>
      </c>
      <c r="I95" s="24" t="s">
        <v>1171</v>
      </c>
      <c r="J95" s="24" t="s">
        <v>1172</v>
      </c>
      <c r="K95" s="24" t="s">
        <v>1173</v>
      </c>
      <c r="L95" s="24" t="s">
        <v>75</v>
      </c>
      <c r="M95" s="7" t="s">
        <v>1174</v>
      </c>
      <c r="N95" s="24" t="s">
        <v>1175</v>
      </c>
      <c r="O95" s="24" t="s">
        <v>1176</v>
      </c>
      <c r="P95" s="24" t="s">
        <v>1177</v>
      </c>
      <c r="Q95" s="26" t="str">
        <f t="shared" si="0"/>
        <v>services de proximité
participation sociale et loisirs
connaissance des services;la maison de quartier (gaspé-sandy-beach);les partenaires impliqués dans le développement du projet de la maison de quartier ont proposé une mission et des objectifs à partir d’une analyse des principaux constats soit: des familles isolées ayant peu ou pas d’interactions entre elles; haut taux d’intervention policière et psychosociale (clsc dpj) dans le quartier; l’absence d’une vie associative et communautaire; difficulté pour les organismes de la communauté (publics et communautaires) de rejoindre les résidents du quartier. 
le développement de la mdq repose sur la mobilisation de plusieurs partenaires qui ont accepté de mettre en commun leurs ressources (humaines, financières, matérielles) pour soutenir le projet soit; l’office municipal d’habitation de gaspé (omh de gaspé), le centre intégré de santé et de services sociaux (cisss) de la gaspésie, la démarche intégrée en développement social de la mrc de la côte-de-gaspé (démarche en ds), la ville de gaspé et le cégep de la gaspésie et des îles soutiennent le projet depuis 2014.
;la mdq est située dans un quartier hlm construit dans les année 1970 où l’on retrouve près de 200 logements sur un seul kilomètre carré. par son approche communautaire et inclusive, la mdq dessert par sa mission toute clientèle de 0 à100 ans;non spécifié;la mission de la maison de quartier vise à améliorer la qualité de vie des familles et à animer la fibre communautaire du quartier en offrant du soutien sociocommunautaire de proximité. sur le plan des objectifs spécifiques, la revue de la documentation de la maison de quartier nous a permis d’en ressortir huit : offrir un support de proximité aux familles des hlm,  favoriser l’expression des besoins des familles et l’émergence de solutions communes,  développer le pouvoir d’agir et l’esprit de citoyenneté, accroître le sentiment d’appartenance à la communauté, favoriser le sentiment de sécurité des locataires dans leur milieu, briser l’isolement des familles en faisant connaître les ressources du milieu, assurer une meilleure accessibilité et accroître le sentiment de confiance, influencer positivement la perception du reste de la communauté (briser les préjugés) et, établir une structure efficace de collaboration avec les partenaires. 
;2014;canada,
québec,
gaspésie-iles-de-la-madeleine,
mrc gaspé;l'office municipale de l’habitation de gaspé (omh gaspé);omh gaspé, cisss de la gaspésie, maison des jeunes, démarche en ds de la côte-de-gaspé, cégep, ville de gaspé, association des locataires (comité citoyen);brise l’isolement
développement du sentiment d’appartenance à la communauté
impact positif sur le climat social et sur le sentiment de sécurité des résidents du quartier
limiter les comportements délinquants et pacification de certains conflits.
empowerment/prise de pouvoir des citoyens, en lien avec le rôle « agent facilitateur » et non de « faire pour »
facilite l’accès pour les citoyens aux autres ressources disponibles dans la communauté;non spécifié;l’enjeu le plus important du projet nous apparait être la gouvernance. rappelons que la maison de quartier n’a pas de constitution légale. elle s’appuie sur un comité de suivi, qui a été fragilisé à la suite du départ de plusieurs membres fondateurs. l’omh assure la gestion administrative et financière du projet et offre un encadrement aux ressources humaines. l’engagement des partenaires au sein du comité de suivi n’est pas formalisé et repose sur la bonne volonté des individus qui le composent. l’absence d’une gouvernance claire et officielle peut affecter la légitimité et la crédibilité du projet et rendre difficile l’accomplissement de la mission.;julien deraiche;cisss de la gaspésie - oc;julien.deraiche.cisssgaspesie@ssss.gouv.qc.ca</v>
      </c>
      <c r="R95" s="26" t="str">
        <f>IFERROR(IF(AND(SEARCH('Recherche par mots clés'!$C$4,Q95)&gt;0,'Recherche par mots clés'!$C$4&lt;&gt;""),MAX($R$2:R94)+1,""),"")</f>
        <v/>
      </c>
    </row>
    <row r="96" spans="1:18" ht="409" customHeight="1" x14ac:dyDescent="0.2">
      <c r="A96" s="24" t="s">
        <v>1178</v>
      </c>
      <c r="B96" s="24" t="s">
        <v>1179</v>
      </c>
      <c r="C96" s="24" t="s">
        <v>1180</v>
      </c>
      <c r="D96" s="24" t="s">
        <v>1181</v>
      </c>
      <c r="E96" s="24" t="s">
        <v>1182</v>
      </c>
      <c r="F96" s="24" t="s">
        <v>1183</v>
      </c>
      <c r="G96" s="24">
        <v>2014</v>
      </c>
      <c r="H96" s="7" t="s">
        <v>1184</v>
      </c>
      <c r="I96" s="24" t="s">
        <v>1185</v>
      </c>
      <c r="J96" s="24" t="s">
        <v>1186</v>
      </c>
      <c r="K96" s="24" t="s">
        <v>1187</v>
      </c>
      <c r="L96" s="24" t="s">
        <v>1188</v>
      </c>
      <c r="M96" s="24" t="s">
        <v>1189</v>
      </c>
      <c r="N96" s="24" t="s">
        <v>1190</v>
      </c>
      <c r="O96" s="24" t="s">
        <v>1191</v>
      </c>
      <c r="P96" s="24" t="s">
        <v>1192</v>
      </c>
      <c r="Q96" s="26" t="str">
        <f t="shared" si="0"/>
        <v>soutien à domicile
proche aidance
connaissance des services;courtière de services au sein de l'équipe sapa;cette personne est mandatée pour maîtriser/approfondir l'offre de services existante dans le réseau local de services (rls) en lien avec les aînés. elle est en collaboration avec les organismes communautaires et les résidences privées pour aînés (rpa). elle est en support aux intervenants de son équipe afin qu'ils connaissent les services et qu'ils puissent mieux guider leurs usagers. la courtière de services participe aussi à des projet de développement de services afin de mieux répondre aux besoins des aînés.;ce sont les aînés qui sont visés, mais la courtière de services n'interagit pas avec eux directement. elle interagit avec les intervenants de son équipe, les organismes communautaires, les rpa, des employés d'autres secteurs du cisss. le tout dans l'objectif du maintien à domicile des personnes âgées.;au départ, ce rôle a été réfléchi pour faciliter la mise en place de services lors des sorties à l'hôpital de nos usagers. avec le temps, il a été bénéfique de faire évoluer ce rôle afin que ce soit avantageux pour tous les aînés suivis au soutien à domicile.;meilleure connaissance par les intervenants de l'offre de services existante pour les aînés. faciliter le développement des services offerts aux aînés à l'interne (au sein du cisss) et à l'externe (collaboration avec les partenaires rls).;2014;canada,
québec,
chaudière-appalaches;cisss chaudière-appalaches;les chefs au soutien à domicile du sapa et les coordonnateurs clinico-administratifs du sapa du cisss ca.;une meilleure connaissance et une meilleure coordination des services existants.
un meilleur support aux intervenants en lien avec l'offre de services interne et externe.;un des avantages est de se référer toujours à la même personne pour les démarches d'informations sur les services et le développement de services. d'avoir une personne facilite aussi la collaboration avec les partenaires puisque les liens se créent plus facilement.;on ne voit pas vraiment d'inconvénients à cette initiative.;caroline turgeon;cisssca - secteur thetford;caroline.turgeon@ssss.gouv.qc.ca</v>
      </c>
      <c r="R96" s="26" t="str">
        <f>IFERROR(IF(AND(SEARCH('Recherche par mots clés'!$C$4,Q96)&gt;0,'Recherche par mots clés'!$C$4&lt;&gt;""),MAX($R$2:R95)+1,""),"")</f>
        <v/>
      </c>
    </row>
    <row r="97" spans="1:18" ht="409" customHeight="1" x14ac:dyDescent="0.2">
      <c r="A97" s="24" t="s">
        <v>1193</v>
      </c>
      <c r="B97" s="24" t="s">
        <v>1194</v>
      </c>
      <c r="C97" s="24" t="s">
        <v>1195</v>
      </c>
      <c r="D97" s="24" t="s">
        <v>1196</v>
      </c>
      <c r="E97" s="24" t="s">
        <v>1197</v>
      </c>
      <c r="F97" s="24" t="s">
        <v>1198</v>
      </c>
      <c r="G97" s="24">
        <v>2017</v>
      </c>
      <c r="H97" s="7" t="s">
        <v>1199</v>
      </c>
      <c r="I97" s="24" t="s">
        <v>1200</v>
      </c>
      <c r="J97" s="24" t="s">
        <v>1102</v>
      </c>
      <c r="K97" s="24" t="s">
        <v>1201</v>
      </c>
      <c r="L97" s="24" t="s">
        <v>1202</v>
      </c>
      <c r="M97" s="7" t="s">
        <v>1203</v>
      </c>
      <c r="N97" s="24" t="s">
        <v>1204</v>
      </c>
      <c r="O97" s="24" t="s">
        <v>1200</v>
      </c>
      <c r="P97" s="24" t="s">
        <v>1205</v>
      </c>
      <c r="Q97" s="26" t="str">
        <f t="shared" si="0"/>
        <v>proche aidance;équipe volante;nous avons formés une équipe qui se déplace sur le territoire de la vallée de la matapédia. ces intervenants (travailleur sociaux, éducateurs ou infirmiers auxiliaires) vont offrir du répit aux proche aidants. ;aînés et proches aidants;les gens qui cohabitent avec un conjoint ou un parent qui devient inapte a s'occuper de soi ont besoin d'aide. la personne qui aide devient un aidant naturel et a besoin de répit parfois.;éviter l’épuisement des aidants naturels. offrir un temps de qualité à l'aidé.;2017;canada,
québec,
bas-saint-laurent,
mrc vallée de la matapédia;centre d'action bénévole vallée de la matapédia;cisss bsl;ce projet a permis à beaucoup de gens de demeurer plus longtemps à domicile.;les gens sont tellement heureux que ce soit un service gratuit. ils ont 8h/mois de répit.;le budget qui nous limite dans le nombres d'employés.;pascale rioux;centre d'action bénévole vallée de la matapédia;directioncabvallee@cgocable.ca</v>
      </c>
      <c r="R97" s="26" t="str">
        <f>IFERROR(IF(AND(SEARCH('Recherche par mots clés'!$C$4,Q97)&gt;0,'Recherche par mots clés'!$C$4&lt;&gt;""),MAX($R$2:R96)+1,""),"")</f>
        <v/>
      </c>
    </row>
    <row r="98" spans="1:18" ht="409" customHeight="1" x14ac:dyDescent="0.2">
      <c r="A98" s="24" t="s">
        <v>1178</v>
      </c>
      <c r="B98" s="38" t="s">
        <v>1206</v>
      </c>
      <c r="C98" s="24" t="s">
        <v>1389</v>
      </c>
      <c r="D98" s="24" t="s">
        <v>1207</v>
      </c>
      <c r="E98" s="24" t="s">
        <v>1208</v>
      </c>
      <c r="F98" s="24" t="s">
        <v>1209</v>
      </c>
      <c r="G98" s="24">
        <v>2011</v>
      </c>
      <c r="H98" s="7" t="s">
        <v>1210</v>
      </c>
      <c r="I98" s="24" t="s">
        <v>1211</v>
      </c>
      <c r="J98" s="24" t="s">
        <v>1212</v>
      </c>
      <c r="K98" s="24" t="s">
        <v>1213</v>
      </c>
      <c r="L98" s="24" t="s">
        <v>1214</v>
      </c>
      <c r="M98" s="7" t="s">
        <v>1215</v>
      </c>
      <c r="N98" s="24" t="s">
        <v>1216</v>
      </c>
      <c r="O98" s="24" t="s">
        <v>1217</v>
      </c>
      <c r="P98" s="24" t="s">
        <v>1218</v>
      </c>
      <c r="Q98" s="26" t="str">
        <f t="shared" si="0"/>
        <v>soutien à domicile
proche aidance
connaissance des services;service de soutien aux proches aidants (projet appui);principes directeurs: respect des besoins spécifiques exprimés par l’aidant, de son potentiel, de ses capacités et de ses limites. respect des choix de la personne aidante afin de lui permettre de reprendre du pouvoir sur sa vie et sur sa situation. respect de la volonté des personnes aînées à demeurer le plus longtemps possible dans leur milieu de vie naturel. respect de l’expertise et des ressources disponibles de chacun des acteurs du milieu afin de favoriser une meilleure concertation.
moyens déployés : soutien individuel - le soutien individuel consiste en une ou des interventions entre l’intervenante communautaire et la personne proche aidante. le suivi peut se réaliser par téléphone, à domicile ou au bureau. ces rencontres sont adaptées en fonction des besoins du proche aidant et peuvent être prévues à l’avance ou sur demande. les rencontres peuvent aussi impliquer la personne aidée ou les membres de la famille au besoin. groupe de soutien et d’entraide - les groupes de soutien sont composés d’un petit nombre de proches aidants, soit de 4 à 8 personnes. leur but est de permettre aux proches aidants de briser l’isolement grâce aux contacts avec des pairs, d’échanger sur leur vécu respectif, de s’informer et de se former sur des sujets qui les touchent ainsi que d’avoir un temps de ressourcement dédié à leur bien-être personnel. le service comprend 15 rencontres  et chaque rencontre dure environ 2 h 30. activités d’information et de formation - ces activités peuvent prendre différentes formes : atelier, conférence, formation, etc. elles ont pour but d’informer et de former les proches aidants sur des sujets qui les concernent. elles ont lieu 1-2 fois par mois. l’inscription est obligatoire. certaines activités sont ouvertes à la population générale et d’autres s’adressent plus spécifiquement aux proches aidants. répit accessoire - un service de répit est offert aux proches aidants qui ne peuvent pas laisser la personne aidée seule lorsqu’ils participent à une activité offerte dans le cadre de nos services.  ce service est gratuit et assuré par du personnel formé et expérimenté. publication d'outils d’information et de sensibilisation: journal l'entraidant, guide des ressources offertes pour les proches aidants d'aînés.
;les proches aidants de la mrc de rdl, plus particulièrement les proches aidants de personnes aînées (50 ans et plus).;manque de soutien dédié spécifiquement aux proches aidants et à leurs besoins. méconnaissance de la réalité des proches aidants. manque de coordination et de concertation entre les organismes qui interviennent auprès des proches aidants, bris de services, dédoublement de services. épuisement des proches aidants, sous-utilisation des ressources, hébergement précipité de la personne aidée.  ;améliorer le contact précoce auprès des proches aidants pour éviter l’épuisement. impliquer les organisations en contact avec la dyade aidant-aidé dans le référencement précoce. assurer un suivi auprès des proches aidants tout au long de leur trajectoire afin de leur rappeler les services qui pourraient être adaptés à leurs besoins, le bon service au bon moment. documenter les besoins individuels et collectifs des proches aidants sur le territoire afin d’adapter l’offre de services en continu. offrir des activités d’information, de formation et du soutien psychosocial individuel ou de groupe sur l’ensemble du territoire.  sensibiliser les milieux à la réalité quotidienne des proches aidants pour favoriser la solidarité sociale. élargir la concertation autour de l’enjeu pour assurer une pérennité des services.;2011;canada,
québec,
bas-saint-laurent,
mrc de rivière-du-loup;centre d'action bénévole des seigneuries;appui
le comité proche aidant qui regroupe des personnes qui ont vécu la proche aidance et des acteurs de différentes organisations qui côtoient des proches aidants: cisss du bsl, ville de rdl, centre femmes du grand-portage, comité d'accompagnement la source, maison desjardins de soins palliatifs du krtb, société alzheimer du bsl, aqdr.;d'année en année, nous notons une augmentation importante du nombre de proches aidants qui utilisent nos services. les proches aidants rejoints démontrent un haut niveau de satisfaction et beaucoup de reconnaissance face à la pertinence de nos services et aux impacts bénéfiques sur leur qualité de vie: meilleure connaissance des ressources, accès facilité aux services, diminution de l'épuisement, diminution de l'isolement, développement de nouvelles compétences, etc.  les activités d'information et de formation grand public nous permettent de faire connaître nos services avant même que les personnes deviennent proches aidantes. certaines réalisent alors qu'elles sont proches aidantes, ce qui favorise un contact précoce. nous constatons une augmentation du nombre de référencements vers nos services par les différentes organisations qui interviennent auprès des proches aidants sur le territoire de la mrc. nous remarquons une plus grande concertation et sensibilisation du milieu et de la communauté autour de la proche aidance.  ;ressource stable et dédiée au projet depuis plusieurs années. 
grande implication de nos partenaires. 
bouche à oreilles sur notre calendrier d’activités et nos services. 
intérêt des médias à publiciser nos activités. 
professionnels et conférenciers disponibles et généreux de leur temps et de leur expertise. ;le référencement précoce demeure un défi surtout en provenance du réseau hospitalier et du cisss. roulement de personnel dans le réseau de la santé et des services sociaux. le manque de salles disponibles et à faible coût pour tenir les activités conférence. rejoindre les proches aidants isolés sur tout le territoire. le budget limité pour nos déplacements devient un enjeu pour offrir des suivis psychosociaux à domicile sur tout le territoire. le manque de main-d'œuvre pour répondre à la demande de répit.;virginie pelletier;cab des seigneuries ;procheaidant@cabseigneuries.com</v>
      </c>
      <c r="R98" s="26" t="str">
        <f>IFERROR(IF(AND(SEARCH('Recherche par mots clés'!$C$4,Q98)&gt;0,'Recherche par mots clés'!$C$4&lt;&gt;""),MAX($R$2:R97)+1,""),"")</f>
        <v/>
      </c>
    </row>
    <row r="99" spans="1:18" s="31" customFormat="1" ht="409" customHeight="1" x14ac:dyDescent="0.2">
      <c r="A99" s="28" t="s">
        <v>1346</v>
      </c>
      <c r="B99" s="46" t="s">
        <v>1347</v>
      </c>
      <c r="C99" s="25" t="s">
        <v>1351</v>
      </c>
      <c r="D99" s="25" t="s">
        <v>1348</v>
      </c>
      <c r="E99" s="25" t="s">
        <v>1350</v>
      </c>
      <c r="F99" s="25" t="s">
        <v>1356</v>
      </c>
      <c r="G99" s="25">
        <v>2021</v>
      </c>
      <c r="H99" s="25" t="s">
        <v>1357</v>
      </c>
      <c r="I99" s="25" t="s">
        <v>1366</v>
      </c>
      <c r="J99" s="25" t="s">
        <v>1378</v>
      </c>
      <c r="K99" s="25" t="s">
        <v>1377</v>
      </c>
      <c r="L99" s="25" t="s">
        <v>1390</v>
      </c>
      <c r="M99" s="25" t="s">
        <v>1391</v>
      </c>
      <c r="N99" s="25" t="s">
        <v>1397</v>
      </c>
      <c r="O99" s="25" t="s">
        <v>1398</v>
      </c>
      <c r="P99" s="45" t="s">
        <v>1399</v>
      </c>
      <c r="Q99" s="30" t="str">
        <f t="shared" si="0"/>
        <v>habitation
soutien à domicile
services de proximité
transport et mobilité active
participation sociale et loisirs
connaissance des services
proche aidance;bien vieillir chez soi au bas-saint-laurent;le projet de recherche-action vise à permettre aux personnes ainées du bas-saint-laurent de vivre le plus longtemps à domicile et dans leur communauté en innovant et en adaptant l’offre de services intersectorielle. 
la recherche-action partenariale préconise la présence de chercheurs, d’acteurs non académiques et/ou de citoyens dans la coconstruction du projet et des connaissances, et combine les savoirs et les méthodes appartenant à l’ensemble des partenaires impliqués.;les personnes concernées par cette étude sont les personnes ainées de 65 ans et plus vivant à domicile, qui se situent sur l’ensemble du spectre de la perte d’autonomie. le terme à domicile réfère à un lieu de résidence privée (propriété, logement, rpa ou autres résidences pour personnes âgées autonomes ou semi-autonomes).;la région du bas-saint-laurent souhaite agir de façon proactive pour saisir les opportunités et relever les défis liés à l’accélération croissante de sa population âgée de 65 ans et plus. ce groupe d’âge, qui représentait 26,9 % de la population bas-laurentienne en 2020, devrait atteindre plus du tiers en 2041. au bas-saint-laurent, ces personnes sont dispersées sur un vaste territoire de plus de 22 000 kilomètres carrés, comptant 114 municipalités en grande majorité rurales. le maintien en santé et en sécurité des ainés dans leur communauté constitue un enjeu partagé par toute la collectivité. les personnes aînées préfèrent généralement vieillir chez elles si elles en ont la possibilité. cette préférence s’explique par le sentiment d’attachement à leur lieu de résidence, ainsi que par la connaissance et la familiarité de leur environnement avoisinant. les liens forts avec les personnes vivant dans leur communauté créent  notamment un sentiment de sécurité et facilitent l’accès aux ressources. pour elles, vieillir chez soi signifie aussi conserver leur autonomie et leur indépendance. ;une décentralisation des services pour couvrir l’ensemble du territoire et ainsi rejoindre les communautés rurales.
un meilleur arrimage entre les sphères institutionnelle, municipale et communautaire pour déployer des actions complémentaires et adaptées aux réels besoins.
une transformation durable des services et des environnements. 
l’émergence d’initiatives issues des forces et leviers internes des communautés.
un changement de culture au sein des organisations pour considérer les réalités des personnes aînées dans le déploiement de leur mandat en donnant un rôle actif à ces dernières dans le processus.;2021;canada,
québec,
bas-saint-laurent;collectif régional de développement du bas-saint-laurent;université du québec à rimouski, centre intégré de santé et de services sociaux, programme de soutien à l'autonomie des personnes âgées, bureau harold lebel, table de concertation des personnes aînées du bas-saint-laurent, table régionale des élues du bas-saint-laurent, chaire interdisciplinaire sur la santé et les services sociaux aux populations rurales (chaire cirusss), consortium inters4
;diffusion des premiers résultats de la démarche:
- 7 fiches thématiques sur le vieillir chez soi présentent les données récoltées au bas-saint-laurent en 2021 (groupes de discussion, entrevues, questionnaires)
- un répertoire d'initiatives innovantes québécoises, canadiennes et internationales recensées en 2021 
les résultats de l'objectif principal, d'agir sur la structure des services, seront connus en 2027.;la mobilisation intersectorielle.
une reconnaissance généralisée de la problématique de la part des organisations, des élus et de la population.
le projet étant à sa première année de déploiement (fin 2027), le bilan des forces n'a pas été encore réalisé.
;la recherche-action demande de s'adapter à une nouvelle façon de faire.
la démarche demande beaucoup de temps et bouscule les rythmes habituels des différents partenaires.
le projet étant à sa première année de déploiement (fin 2027), le bilan des limites n'a pas été encore réalisé.;annie lachance;collectif régional de développement bas-saint-laurent;alachance@crdbsl.org</v>
      </c>
      <c r="R99" s="30"/>
    </row>
    <row r="100" spans="1:18" ht="409" customHeight="1" x14ac:dyDescent="0.2">
      <c r="A100" s="24" t="s">
        <v>91</v>
      </c>
      <c r="B100" s="38" t="s">
        <v>1219</v>
      </c>
      <c r="C100" s="24" t="s">
        <v>1220</v>
      </c>
      <c r="D100" s="24" t="s">
        <v>1221</v>
      </c>
      <c r="F100" s="7" t="s">
        <v>1352</v>
      </c>
      <c r="G100" s="24" t="s">
        <v>1222</v>
      </c>
      <c r="H100" s="7" t="s">
        <v>1223</v>
      </c>
      <c r="I100" s="7" t="s">
        <v>1219</v>
      </c>
      <c r="J100" s="27" t="s">
        <v>1367</v>
      </c>
      <c r="K100" s="24" t="s">
        <v>1222</v>
      </c>
      <c r="L100" s="24" t="s">
        <v>1222</v>
      </c>
      <c r="M100" s="24" t="s">
        <v>1222</v>
      </c>
      <c r="N100" s="24" t="s">
        <v>1222</v>
      </c>
      <c r="O100" s="24" t="s">
        <v>1222</v>
      </c>
      <c r="P100" s="24" t="s">
        <v>1222</v>
      </c>
      <c r="Q100" s="26" t="str">
        <f t="shared" si="0"/>
        <v>habitation;home for life;fait la promotion de la construction de maisons adaptées à tous les âges et aux limitations physiques. l'organisme fait de l'éducation, du développement technique et des plaidoyers afin de favoriser ce type de construction;décideurs, constructeurs, propriétaires de maisons;;un meilleur arrimage entre les sphères institutionnelle, municipale et communautaire pour déployer des actions complémentaires et adaptées aux réels besoins.;non répertorié;canada,
alberta,
calgary;home for life;centre intégré de santé et de services sociaux (cisss bsl), programme de soutien à l'autonomie des personnes âgées (sapa), frédéric gagnon, directeur et karen smith, agente de planification, de programmation et de recherche (app-r);non répertorié;non répertorié;non répertorié;non répertorié;non répertorié;non répertorié</v>
      </c>
      <c r="R100" s="26" t="str">
        <f>IFERROR(IF(AND(SEARCH('Recherche par mots clés'!$C$4,Q100)&gt;0,'Recherche par mots clés'!$C$4&lt;&gt;""),MAX($R$2:R98)+1,""),"")</f>
        <v/>
      </c>
    </row>
    <row r="101" spans="1:18" ht="409" customHeight="1" x14ac:dyDescent="0.2">
      <c r="A101" s="24" t="s">
        <v>91</v>
      </c>
      <c r="B101" s="38" t="s">
        <v>1224</v>
      </c>
      <c r="C101" s="24" t="s">
        <v>1225</v>
      </c>
      <c r="D101" s="24" t="s">
        <v>1226</v>
      </c>
      <c r="E101" s="27" t="s">
        <v>1349</v>
      </c>
      <c r="F101" s="7" t="s">
        <v>1353</v>
      </c>
      <c r="G101" s="24" t="s">
        <v>1222</v>
      </c>
      <c r="H101" s="7" t="s">
        <v>1227</v>
      </c>
      <c r="I101" s="24" t="s">
        <v>1228</v>
      </c>
      <c r="J101" s="27" t="s">
        <v>1368</v>
      </c>
      <c r="K101" s="24" t="s">
        <v>1222</v>
      </c>
      <c r="L101" s="24" t="s">
        <v>1222</v>
      </c>
      <c r="M101" s="24" t="s">
        <v>1222</v>
      </c>
      <c r="N101" s="24" t="s">
        <v>1222</v>
      </c>
      <c r="O101" s="24" t="s">
        <v>1222</v>
      </c>
      <c r="P101" s="24" t="s">
        <v>1222</v>
      </c>
      <c r="Q101" s="26" t="str">
        <f t="shared" si="0"/>
        <v>habitation;wheel pad;construit des minimaisons adaptées pour les personnes à mobilité réduite. ces unités peuvent être annexées de façon temporaire ou permanente à une maison existante. les unités sont offertes en vente ou en location.;personnes devant adapter leur maison pour une personne à mobilité réduite;les personnes aînées préfèrent généralement vieillir chez elles si elles en ont la possibilité. cette préférence s’explique par le sentiment d’attachement à leur lieu de résidence, ainsi que par la connaissance et la familiarité de leur environnement avoisinant. les liens forts avec les personnes vivant dans leur communauté créent  notamment un sentiment de sécurité et facilitent l’accès aux ressources. pour elles, vieillir chez soi signifie aussi conserver leur autonomie et leur indépendance (moez et garon, 2018). ;une transformation durable des services et des environnements. ;non répertorié;états-unis;wheelpad;bureau harold lebel, harold lebel, député de rimouski, annie saint-laurent, attachée politique;non répertorié;non répertorié;non répertorié;non répertorié;non répertorié;non répertorié</v>
      </c>
      <c r="R101" s="26" t="str">
        <f>IFERROR(IF(AND(SEARCH('Recherche par mots clés'!$C$4,Q101)&gt;0,'Recherche par mots clés'!$C$4&lt;&gt;""),MAX($R$2:R100)+1,""),"")</f>
        <v/>
      </c>
    </row>
    <row r="102" spans="1:18" ht="409" customHeight="1" x14ac:dyDescent="0.2">
      <c r="A102" s="24" t="s">
        <v>91</v>
      </c>
      <c r="B102" s="38" t="s">
        <v>1229</v>
      </c>
      <c r="C102" s="24" t="s">
        <v>1230</v>
      </c>
      <c r="D102" s="24" t="s">
        <v>1231</v>
      </c>
      <c r="E102" s="24" t="s">
        <v>1222</v>
      </c>
      <c r="F102" s="7" t="s">
        <v>1354</v>
      </c>
      <c r="G102" s="24" t="s">
        <v>1222</v>
      </c>
      <c r="H102" s="7" t="s">
        <v>1227</v>
      </c>
      <c r="I102" s="7" t="s">
        <v>1232</v>
      </c>
      <c r="J102" s="27" t="s">
        <v>1369</v>
      </c>
      <c r="K102" s="24" t="s">
        <v>1222</v>
      </c>
      <c r="L102" s="24" t="s">
        <v>1222</v>
      </c>
      <c r="M102" s="24" t="s">
        <v>1222</v>
      </c>
      <c r="N102" s="24" t="s">
        <v>1222</v>
      </c>
      <c r="O102" s="24" t="s">
        <v>1222</v>
      </c>
      <c r="P102" s="24" t="s">
        <v>1222</v>
      </c>
      <c r="Q102" s="26" t="str">
        <f t="shared" si="0"/>
        <v>habitation;safe at home;effectue des travaux pour maintenir la sécurité des personnes dans leur domicile, notamment les ainés. les travaux peuvent inclure : réparation de toit qui coule, réparation électrique ou de plomberie, peinture,  installation de barres d'appui, modification de la largeur des portes, construction de rampes d'accès, etc.;personnes à faible revenu et dans l'incapacité de réaliser les travaux;non répertorié;l’émergence d’initiatives issues des forces et leviers internes des communautés.;non répertorié;états-unis;rebuilding together;table de concertation des personnes aînées du bas-saint-laurent, cécile corbin, présidente, normand pelletier, administrateur;non répertorié;non répertorié;non répertorié;non répertorié;non répertorié;non répertorié</v>
      </c>
      <c r="R102" s="26" t="str">
        <f>IFERROR(IF(AND(SEARCH('Recherche par mots clés'!$C$4,Q102)&gt;0,'Recherche par mots clés'!$C$4&lt;&gt;""),MAX($R$2:R101)+1,""),"")</f>
        <v/>
      </c>
    </row>
    <row r="103" spans="1:18" ht="409" customHeight="1" x14ac:dyDescent="0.2">
      <c r="A103" s="24" t="s">
        <v>91</v>
      </c>
      <c r="B103" s="38" t="s">
        <v>1233</v>
      </c>
      <c r="C103" s="24" t="s">
        <v>1234</v>
      </c>
      <c r="D103" s="24" t="s">
        <v>1235</v>
      </c>
      <c r="E103" s="24" t="s">
        <v>1222</v>
      </c>
      <c r="F103" s="7" t="s">
        <v>1355</v>
      </c>
      <c r="G103" s="24" t="s">
        <v>1222</v>
      </c>
      <c r="H103" s="7" t="s">
        <v>1236</v>
      </c>
      <c r="I103" s="24" t="s">
        <v>1237</v>
      </c>
      <c r="J103" s="27" t="s">
        <v>1370</v>
      </c>
      <c r="K103" s="24" t="s">
        <v>1222</v>
      </c>
      <c r="L103" s="24" t="s">
        <v>1222</v>
      </c>
      <c r="M103" s="24" t="s">
        <v>1222</v>
      </c>
      <c r="N103" s="24" t="s">
        <v>1222</v>
      </c>
      <c r="O103" s="24" t="s">
        <v>1222</v>
      </c>
      <c r="P103" s="24" t="s">
        <v>1222</v>
      </c>
      <c r="Q103" s="26" t="str">
        <f t="shared" si="0"/>
        <v>habitation;senior home maintenance assistance;la municipalité de cleveland fournit un large éventail de services à domicile aux personnes âgées dont: 
- une assistance pour des réparations domiciliaires afin d'éviter les problématiques de faux entrepreneurs et de prêts abusifs. 
- des aides financières pour les réparations et l'entretien des maisons.;60 ans et + ou avec invalidité;non répertorié;un changement de culture au sein des organisations pour considérer les réalités des personnes aînées dans le déploiement de leur mandat en donnant un rôle actif à ces dernières dans le processus.;non répertorié;états-unis,
cleveland;city of cleveland;table régionale des élues du bas-saint-laurent, marc fraser, coordonnateur;non répertorié;non répertorié;non répertorié;non répertorié;non répertorié;non répertorié</v>
      </c>
      <c r="R103" s="26" t="str">
        <f>IFERROR(IF(AND(SEARCH('Recherche par mots clés'!$C$4,Q103)&gt;0,'Recherche par mots clés'!$C$4&lt;&gt;""),MAX($R$2:R102)+1,""),"")</f>
        <v/>
      </c>
    </row>
    <row r="104" spans="1:18" ht="409" customHeight="1" x14ac:dyDescent="0.2">
      <c r="A104" s="24" t="s">
        <v>91</v>
      </c>
      <c r="B104" s="42" t="s">
        <v>1238</v>
      </c>
      <c r="C104" s="24" t="s">
        <v>1239</v>
      </c>
      <c r="D104" s="24" t="s">
        <v>1240</v>
      </c>
      <c r="E104" s="24" t="s">
        <v>1222</v>
      </c>
      <c r="F104" s="24" t="s">
        <v>1222</v>
      </c>
      <c r="G104" s="24" t="s">
        <v>1222</v>
      </c>
      <c r="H104" s="7" t="s">
        <v>1241</v>
      </c>
      <c r="I104" s="7" t="s">
        <v>1242</v>
      </c>
      <c r="J104" s="27" t="s">
        <v>1371</v>
      </c>
      <c r="K104" s="24" t="s">
        <v>1222</v>
      </c>
      <c r="L104" s="24" t="s">
        <v>1222</v>
      </c>
      <c r="M104" s="24" t="s">
        <v>1222</v>
      </c>
      <c r="N104" s="24" t="s">
        <v>1222</v>
      </c>
      <c r="O104" s="24" t="s">
        <v>1222</v>
      </c>
      <c r="P104" s="24" t="s">
        <v>1222</v>
      </c>
      <c r="Q104" s="26" t="str">
        <f t="shared" si="0"/>
        <v>habitation;unité d'habitation accessoire accessory dwelling units;permet l'ajout d'une deuxième unité d'habitation sur le terrain d'une maison unifamiliale (peut être attaché ou non à celle-ci). souvent utilisées pour accueillir un parent vieillissant, ces maisons peuvent également servir à d'autres fins.;tous;non répertorié;non répertorié;non répertorié;états-unis,
washington,
vancouver;city of vancouver (washington);collectif régional de développement du bas-saint-laurent (crd bsl), mélodie mondor, directrice;non répertorié;non répertorié;non répertorié;non répertorié;non répertorié;non répertorié</v>
      </c>
      <c r="R104" s="26" t="str">
        <f>IFERROR(IF(AND(SEARCH('Recherche par mots clés'!$C$4,Q104)&gt;0,'Recherche par mots clés'!$C$4&lt;&gt;""),MAX($R$2:R103)+1,""),"")</f>
        <v/>
      </c>
    </row>
    <row r="105" spans="1:18" ht="409" customHeight="1" x14ac:dyDescent="0.2">
      <c r="A105" s="24" t="s">
        <v>91</v>
      </c>
      <c r="B105" s="38" t="s">
        <v>1243</v>
      </c>
      <c r="C105" s="24" t="s">
        <v>1244</v>
      </c>
      <c r="D105" s="24" t="s">
        <v>1245</v>
      </c>
      <c r="E105" s="24" t="s">
        <v>1222</v>
      </c>
      <c r="F105" s="24" t="s">
        <v>1222</v>
      </c>
      <c r="G105" s="24" t="s">
        <v>1222</v>
      </c>
      <c r="H105" s="7" t="s">
        <v>1246</v>
      </c>
      <c r="I105" s="7" t="s">
        <v>1247</v>
      </c>
      <c r="K105" s="24" t="s">
        <v>1222</v>
      </c>
      <c r="L105" s="24" t="s">
        <v>1222</v>
      </c>
      <c r="M105" s="24" t="s">
        <v>1222</v>
      </c>
      <c r="N105" s="24" t="s">
        <v>1222</v>
      </c>
      <c r="O105" s="24" t="s">
        <v>1222</v>
      </c>
      <c r="P105" s="24" t="s">
        <v>1222</v>
      </c>
      <c r="Q105" s="26" t="str">
        <f t="shared" si="0"/>
        <v>habitation;maison des babayagas;comporte 25 logements sociaux dont 21 sont réservés à des femmes ainées et 4 sont réservés à des moins de 30 ans. la propriété comporte aussi 2 salles réservées aux activités collectives et 3 jardins. vise l'autoprise en charge, l'entraide, l'autonomie et la démocratie participative.;femmes de 60 ans et +;non répertorié;non répertorié;non répertorié;france,
montreuil;la maison des babayagas;;non répertorié;non répertorié;non répertorié;non répertorié;non répertorié;non répertorié</v>
      </c>
      <c r="R105" s="26" t="str">
        <f>IFERROR(IF(AND(SEARCH('Recherche par mots clés'!$C$4,Q105)&gt;0,'Recherche par mots clés'!$C$4&lt;&gt;""),MAX($R$2:R104)+1,""),"")</f>
        <v/>
      </c>
    </row>
    <row r="106" spans="1:18" ht="409" customHeight="1" thickBot="1" x14ac:dyDescent="0.25">
      <c r="A106" s="24" t="s">
        <v>91</v>
      </c>
      <c r="B106" s="38" t="s">
        <v>1248</v>
      </c>
      <c r="C106" s="24" t="s">
        <v>1249</v>
      </c>
      <c r="D106" s="24" t="s">
        <v>1250</v>
      </c>
      <c r="E106" s="24" t="s">
        <v>1222</v>
      </c>
      <c r="F106" s="24" t="s">
        <v>1222</v>
      </c>
      <c r="G106" s="24" t="s">
        <v>1222</v>
      </c>
      <c r="H106" s="7" t="s">
        <v>1251</v>
      </c>
      <c r="I106" s="7" t="s">
        <v>1248</v>
      </c>
      <c r="J106" s="27" t="s">
        <v>1372</v>
      </c>
      <c r="K106" s="24" t="s">
        <v>1222</v>
      </c>
      <c r="L106" s="24" t="s">
        <v>1222</v>
      </c>
      <c r="M106" s="24" t="s">
        <v>1222</v>
      </c>
      <c r="N106" s="24" t="s">
        <v>1222</v>
      </c>
      <c r="O106" s="24" t="s">
        <v>1222</v>
      </c>
      <c r="P106" s="24" t="s">
        <v>1222</v>
      </c>
      <c r="Q106" s="26" t="str">
        <f t="shared" si="0"/>
        <v>habitation;wintringham;offre des services à des ainés en situation d'itinérance ou à risque d'itinérance. oriente notamment vers différentes options d'hébergement (avec ou sans soins) abordables, en ville ou en périphérie.;50 ans et +;non répertorié;non répertorié;non répertorié;australie,
melbourne et regional victoria;wintringham;personnes membres du comité de recherche :;non répertorié;non répertorié;non répertorié;non répertorié;non répertorié;non répertorié</v>
      </c>
      <c r="R106" s="26" t="str">
        <f>IFERROR(IF(AND(SEARCH('Recherche par mots clés'!$C$4,Q106)&gt;0,'Recherche par mots clés'!$C$4&lt;&gt;""),MAX($R$2:R105)+1,""),"")</f>
        <v/>
      </c>
    </row>
    <row r="107" spans="1:18" ht="409" customHeight="1" thickBot="1" x14ac:dyDescent="0.25">
      <c r="A107" s="24" t="s">
        <v>360</v>
      </c>
      <c r="B107" s="32" t="s">
        <v>1252</v>
      </c>
      <c r="C107" s="24" t="s">
        <v>1253</v>
      </c>
      <c r="D107" s="24" t="s">
        <v>1112</v>
      </c>
      <c r="E107" s="24" t="s">
        <v>1222</v>
      </c>
      <c r="F107" s="24" t="s">
        <v>1222</v>
      </c>
      <c r="G107" s="24" t="s">
        <v>1222</v>
      </c>
      <c r="H107" s="7" t="s">
        <v>1254</v>
      </c>
      <c r="I107" s="7" t="s">
        <v>1255</v>
      </c>
      <c r="K107" s="24" t="s">
        <v>1222</v>
      </c>
      <c r="L107" s="24" t="s">
        <v>1222</v>
      </c>
      <c r="M107" s="24" t="s">
        <v>1222</v>
      </c>
      <c r="N107" s="24" t="s">
        <v>1222</v>
      </c>
      <c r="O107" s="24" t="s">
        <v>1222</v>
      </c>
      <c r="P107" s="24" t="s">
        <v>1222</v>
      </c>
      <c r="Q107" s="26" t="str">
        <f t="shared" si="0"/>
        <v>soutien à domicile;footcare services;fournit un large éventail de services aux ainés, dont les soins des pieds à domicile incluant les soins de base (ex. : couper les ongles) et les soins médicaux effectués par un podiatre (ex. : verrues, pied d’athlète, oignons). gratuit ou payant selon les régions;personnes âgées;non répertorié;non répertorié;non répertorié;royaume-uni;age uk;;non répertorié;non répertorié;non répertorié;non répertorié;non répertorié;non répertorié</v>
      </c>
      <c r="R107" s="26" t="str">
        <f>IFERROR(IF(AND(SEARCH('Recherche par mots clés'!$C$4,Q107)&gt;0,'Recherche par mots clés'!$C$4&lt;&gt;""),MAX($R$2:R106)+1,""),"")</f>
        <v/>
      </c>
    </row>
    <row r="108" spans="1:18" ht="409" customHeight="1" x14ac:dyDescent="0.2">
      <c r="A108" s="24" t="s">
        <v>360</v>
      </c>
      <c r="B108" s="10" t="s">
        <v>1256</v>
      </c>
      <c r="C108" s="24" t="s">
        <v>1257</v>
      </c>
      <c r="D108" s="24" t="s">
        <v>1112</v>
      </c>
      <c r="E108" s="24" t="s">
        <v>1222</v>
      </c>
      <c r="F108" s="24" t="s">
        <v>1222</v>
      </c>
      <c r="G108" s="24" t="s">
        <v>1222</v>
      </c>
      <c r="H108" s="7" t="s">
        <v>1254</v>
      </c>
      <c r="I108" s="7" t="s">
        <v>1255</v>
      </c>
      <c r="J108" s="27" t="s">
        <v>1373</v>
      </c>
      <c r="K108" s="24" t="s">
        <v>1222</v>
      </c>
      <c r="L108" s="24" t="s">
        <v>1222</v>
      </c>
      <c r="M108" s="24" t="s">
        <v>1222</v>
      </c>
      <c r="N108" s="24" t="s">
        <v>1222</v>
      </c>
      <c r="O108" s="24" t="s">
        <v>1222</v>
      </c>
      <c r="P108" s="24" t="s">
        <v>1222</v>
      </c>
      <c r="Q108" s="26" t="str">
        <f t="shared" si="0"/>
        <v>soutien à domicile;handyperson service;fournit du soutien aux personnes âgées via un large éventail de services dont un service payant de petits travaux (handyperson) p.ex. installation de tablettes, d'alarmes de fumée, de verrous, d'ampoules électriques écoénergétiques, etc.;personnes âgées;non répertorié;non répertorié;non répertorié;royaume-uni;age uk;marie-hélène morin, professeure au département de psychosociologie et travail social de l’uqar, chaire interdisciplinaire sur la santé et les services sociaux aux populations rurales (chaire cirusss);non répertorié;non répertorié;non répertorié;non répertorié;non répertorié;non répertorié</v>
      </c>
      <c r="R108" s="26" t="str">
        <f>IFERROR(IF(AND(SEARCH('Recherche par mots clés'!$C$4,Q108)&gt;0,'Recherche par mots clés'!$C$4&lt;&gt;""),MAX($R$2:R107)+1,""),"")</f>
        <v/>
      </c>
    </row>
    <row r="109" spans="1:18" ht="409" customHeight="1" x14ac:dyDescent="0.2">
      <c r="A109" s="24" t="s">
        <v>360</v>
      </c>
      <c r="B109" s="10" t="s">
        <v>1258</v>
      </c>
      <c r="C109" s="24" t="s">
        <v>1259</v>
      </c>
      <c r="D109" s="24" t="s">
        <v>1235</v>
      </c>
      <c r="E109" s="24" t="s">
        <v>1222</v>
      </c>
      <c r="F109" s="24" t="s">
        <v>1222</v>
      </c>
      <c r="G109" s="24" t="s">
        <v>1222</v>
      </c>
      <c r="H109" s="7" t="s">
        <v>1236</v>
      </c>
      <c r="I109" s="7" t="s">
        <v>1260</v>
      </c>
      <c r="J109" s="27" t="s">
        <v>1374</v>
      </c>
      <c r="K109" s="24" t="s">
        <v>1222</v>
      </c>
      <c r="L109" s="24" t="s">
        <v>1222</v>
      </c>
      <c r="M109" s="24" t="s">
        <v>1222</v>
      </c>
      <c r="N109" s="24" t="s">
        <v>1222</v>
      </c>
      <c r="O109" s="24" t="s">
        <v>1222</v>
      </c>
      <c r="P109" s="24" t="s">
        <v>1222</v>
      </c>
      <c r="Q109" s="26" t="str">
        <f t="shared" si="0"/>
        <v>soutien à domicile;chore services - senior home maintenance assistance;mobilise des employés municipaux et les participants d'un programme de travaux communautaires (partenariat avec les services correctionnels) pour offrir gratuitement les services suivants:  tonte de gazon (environ 1 fois par mois), raclage de feuilles, déneigement des escaliers et accès (le stationnement n'est pas déneigé), tâches intérieures sur demande (p. ex. ménage, installation de détecteurs de fumée, élagage et coupe d'arbres problématiques, extermination des punaises de lit, etc.). la municipalité de cleveland fournit aussi un large éventail d'autres services à domicile aux personnes âgées.;60 ans et + ou avec invalidité;non répertorié;non répertorié;non répertorié;états-unis,
cleveland;city of cleaveland;nicole ouellet, professeure au département des sciences de la santé de l’uqar;non répertorié;non répertorié;non répertorié;non répertorié;non répertorié;non répertorié</v>
      </c>
      <c r="R109" s="26" t="str">
        <f>IFERROR(IF(AND(SEARCH('Recherche par mots clés'!$C$4,Q109)&gt;0,'Recherche par mots clés'!$C$4&lt;&gt;""),MAX($R$2:R108)+1,""),"")</f>
        <v/>
      </c>
    </row>
    <row r="110" spans="1:18" ht="409" customHeight="1" x14ac:dyDescent="0.2">
      <c r="A110" s="24" t="s">
        <v>360</v>
      </c>
      <c r="B110" s="10" t="s">
        <v>1261</v>
      </c>
      <c r="C110" s="24" t="s">
        <v>1262</v>
      </c>
      <c r="D110" s="24" t="s">
        <v>1112</v>
      </c>
      <c r="E110" s="24" t="s">
        <v>1222</v>
      </c>
      <c r="F110" s="24" t="s">
        <v>1222</v>
      </c>
      <c r="G110" s="24" t="s">
        <v>1222</v>
      </c>
      <c r="H110" s="7" t="s">
        <v>1263</v>
      </c>
      <c r="I110" s="7" t="s">
        <v>1264</v>
      </c>
      <c r="J110" s="27" t="s">
        <v>1375</v>
      </c>
      <c r="K110" s="24" t="s">
        <v>1222</v>
      </c>
      <c r="L110" s="24" t="s">
        <v>1222</v>
      </c>
      <c r="M110" s="24" t="s">
        <v>1222</v>
      </c>
      <c r="N110" s="24" t="s">
        <v>1222</v>
      </c>
      <c r="O110" s="24" t="s">
        <v>1222</v>
      </c>
      <c r="P110" s="24" t="s">
        <v>1222</v>
      </c>
      <c r="Q110" s="26" t="str">
        <f t="shared" si="0"/>
        <v>soutien à domicile;senior hubs;crée un réseau d'individus et de partenaires autour d'un but commun: impliquer et servir les ainés. les communautés collaboratives créées sont dirigées par des ainés. elles cherchent à identifier les forces et les vides de services, puis à concerter la réponse des partenaires aux besoins locaux des ainés.;personnes âgées;non répertorié;non répertorié;non répertorié;canada,
vancouver;south vancouver neighbourhood house;emmanuelle jean, coordonnatrice du consortium inters4;non répertorié;non répertorié;non répertorié;non répertorié;non répertorié;non répertorié</v>
      </c>
      <c r="R110" s="26" t="str">
        <f>IFERROR(IF(AND(SEARCH('Recherche par mots clés'!$C$4,Q110)&gt;0,'Recherche par mots clés'!$C$4&lt;&gt;""),MAX($R$2:R109)+1,""),"")</f>
        <v/>
      </c>
    </row>
    <row r="111" spans="1:18" ht="409" customHeight="1" x14ac:dyDescent="0.2">
      <c r="A111" s="24" t="s">
        <v>360</v>
      </c>
      <c r="B111" s="10" t="s">
        <v>1265</v>
      </c>
      <c r="C111" s="24" t="s">
        <v>1266</v>
      </c>
      <c r="D111" s="24" t="s">
        <v>1267</v>
      </c>
      <c r="E111" s="24" t="s">
        <v>1222</v>
      </c>
      <c r="F111" s="24" t="s">
        <v>1222</v>
      </c>
      <c r="G111" s="24" t="s">
        <v>1222</v>
      </c>
      <c r="H111" s="7" t="s">
        <v>1268</v>
      </c>
      <c r="I111" s="7" t="s">
        <v>1269</v>
      </c>
      <c r="J111" s="27" t="s">
        <v>1376</v>
      </c>
      <c r="K111" s="24" t="s">
        <v>1222</v>
      </c>
      <c r="L111" s="24" t="s">
        <v>1222</v>
      </c>
      <c r="M111" s="24" t="s">
        <v>1222</v>
      </c>
      <c r="N111" s="24" t="s">
        <v>1222</v>
      </c>
      <c r="O111" s="24" t="s">
        <v>1222</v>
      </c>
      <c r="P111" s="24" t="s">
        <v>1222</v>
      </c>
      <c r="Q111" s="26" t="str">
        <f t="shared" si="0"/>
        <v>soutien à domicile;home care package;offre un soutien financier et logistique pour répondre à des besoins d'aide à domicile. l'initiative a été déployée de 2013 à 2017.  les personnes admissibles au programme reçoivent une subvention sous forme de "home care package". ce fonds est géré par un "provider" choisi par la personne parmi les entités autorisées. le "provider" évalue les besoins de la personne et conçoit avec elle un plan de soins indiquant vers quels services les fonds seront dépensés. les services admissibles sont très variés (réparations de maison, entretien ménager, soins de santé, activités sociales, massage, support personnel lors de déplacement ou de voyages, fabrication de bacs de jardinage surélevés, coupons de taxi, soins personnels, etc.). ce qui n'est pas couvert: nourriture, factures courantes, loyer, choses déjà couvertes, divertissement, par le système de santé ou le gouvernement australien.;personnes nécessitant certaines formes d'aide à domicile;non répertorié;non répertorié;non répertorié;australie;cota;karen smith, app-r sapa cisss bsl;non répertorié;non répertorié;non répertorié;non répertorié;non répertorié;non répertorié</v>
      </c>
      <c r="R111" s="26" t="str">
        <f>IFERROR(IF(AND(SEARCH('Recherche par mots clés'!$C$4,Q111)&gt;0,'Recherche par mots clés'!$C$4&lt;&gt;""),MAX($R$2:R110)+1,""),"")</f>
        <v/>
      </c>
    </row>
    <row r="112" spans="1:18" ht="409" customHeight="1" x14ac:dyDescent="0.2">
      <c r="A112" s="24" t="s">
        <v>360</v>
      </c>
      <c r="B112" s="10" t="s">
        <v>1270</v>
      </c>
      <c r="C112" s="24" t="s">
        <v>1271</v>
      </c>
      <c r="D112" s="24" t="s">
        <v>1272</v>
      </c>
      <c r="E112" s="24" t="s">
        <v>1222</v>
      </c>
      <c r="F112" s="24" t="s">
        <v>1222</v>
      </c>
      <c r="G112" s="24" t="s">
        <v>1222</v>
      </c>
      <c r="H112" s="7" t="s">
        <v>1273</v>
      </c>
      <c r="I112" s="7" t="s">
        <v>1274</v>
      </c>
      <c r="J112" s="24" t="s">
        <v>1222</v>
      </c>
      <c r="K112" s="24" t="s">
        <v>1222</v>
      </c>
      <c r="L112" s="24" t="s">
        <v>1222</v>
      </c>
      <c r="M112" s="24" t="s">
        <v>1222</v>
      </c>
      <c r="N112" s="24" t="s">
        <v>1222</v>
      </c>
      <c r="O112" s="24" t="s">
        <v>1222</v>
      </c>
      <c r="P112" s="24" t="s">
        <v>1222</v>
      </c>
      <c r="Q112" s="26" t="str">
        <f t="shared" si="0"/>
        <v>soutien à domicile;volunteer drop offs;recrute des bénévoles pour déposer des biens essentiels chez des personnes âgées à leur demande. les bénévoles déposent de l'épicerie, des médicaments, etc., mais ne font pas de visites.;66 ans et + avec support social limité;non répertorié;non répertorié;non répertorié;canada,
calgary;calgary seniors' resource society;non répertorié;non répertorié;non répertorié;non répertorié;non répertorié;non répertorié;non répertorié</v>
      </c>
      <c r="R112" s="26" t="str">
        <f>IFERROR(IF(AND(SEARCH('Recherche par mots clés'!$C$4,Q112)&gt;0,'Recherche par mots clés'!$C$4&lt;&gt;""),MAX($R$2:R111)+1,""),"")</f>
        <v/>
      </c>
    </row>
    <row r="113" spans="1:18" ht="409" customHeight="1" x14ac:dyDescent="0.2">
      <c r="A113" s="24" t="s">
        <v>211</v>
      </c>
      <c r="B113" s="38" t="s">
        <v>1275</v>
      </c>
      <c r="C113" s="24" t="s">
        <v>1276</v>
      </c>
      <c r="D113" s="24" t="s">
        <v>1112</v>
      </c>
      <c r="E113" s="24" t="s">
        <v>1222</v>
      </c>
      <c r="F113" s="24" t="s">
        <v>1222</v>
      </c>
      <c r="G113" s="24" t="s">
        <v>1222</v>
      </c>
      <c r="H113" s="7" t="s">
        <v>1277</v>
      </c>
      <c r="I113" s="7" t="s">
        <v>1278</v>
      </c>
      <c r="J113" s="24" t="s">
        <v>1222</v>
      </c>
      <c r="K113" s="24" t="s">
        <v>1222</v>
      </c>
      <c r="L113" s="24" t="s">
        <v>1222</v>
      </c>
      <c r="M113" s="24" t="s">
        <v>1222</v>
      </c>
      <c r="N113" s="24" t="s">
        <v>1222</v>
      </c>
      <c r="O113" s="24" t="s">
        <v>1222</v>
      </c>
      <c r="P113" s="24" t="s">
        <v>1222</v>
      </c>
      <c r="Q113" s="26" t="str">
        <f t="shared" si="0"/>
        <v>services de proximité;senior markets;adapte l'environnement du supermarché aux besoins des personnes âgées avec des étalages faciles d'accès, une zone de relaxation, allées élargies, plancher antidérapant, éclairage amélioré, étiquetage  en gros caractères, petites quantités disponibles, loupes accrochées aux paniers et aux tablettes, sièges intégrés aux paniers pour prendre une pause, boutons d'appels d'urgence;personnes âgées;non répertorié;non répertorié;non répertorié;allemagne;kaiser grocery stores;non répertorié;non répertorié;non répertorié;non répertorié;non répertorié;non répertorié;non répertorié</v>
      </c>
      <c r="R113" s="26" t="str">
        <f>IFERROR(IF(AND(SEARCH('Recherche par mots clés'!$C$4,Q113)&gt;0,'Recherche par mots clés'!$C$4&lt;&gt;""),MAX($R$2:R112)+1,""),"")</f>
        <v/>
      </c>
    </row>
    <row r="114" spans="1:18" ht="409" customHeight="1" x14ac:dyDescent="0.2">
      <c r="A114" s="24" t="s">
        <v>211</v>
      </c>
      <c r="B114" s="38" t="s">
        <v>1279</v>
      </c>
      <c r="C114" s="24" t="s">
        <v>1280</v>
      </c>
      <c r="D114" s="24" t="s">
        <v>1281</v>
      </c>
      <c r="E114" s="24" t="s">
        <v>1222</v>
      </c>
      <c r="F114" s="24" t="s">
        <v>1222</v>
      </c>
      <c r="G114" s="24" t="s">
        <v>1222</v>
      </c>
      <c r="H114" s="7" t="s">
        <v>1282</v>
      </c>
      <c r="I114" s="7" t="s">
        <v>1283</v>
      </c>
      <c r="J114" s="24" t="s">
        <v>1222</v>
      </c>
      <c r="K114" s="24" t="s">
        <v>1222</v>
      </c>
      <c r="L114" s="24" t="s">
        <v>1222</v>
      </c>
      <c r="M114" s="24" t="s">
        <v>1222</v>
      </c>
      <c r="N114" s="24" t="s">
        <v>1222</v>
      </c>
      <c r="O114" s="24" t="s">
        <v>1222</v>
      </c>
      <c r="P114" s="24" t="s">
        <v>1222</v>
      </c>
      <c r="Q114" s="26" t="str">
        <f t="shared" si="0"/>
        <v>services de proximité;clinique mobile au manitoba;utilise un autobus conçu pour offrir une gamme complète de soins de santé primaire dans des communautés de petite taille. la clinique mobile est dotée d'infirmières pouvant offrir les soins suivants: examens physiques, tests diagnostiques, vaccination, ordonnances, indices de pression systolique (ipcb), traitements pour maladies bénignes, recommandations, promotion et éducation en matière de santé. les personnes peuvent y recevoir la plupart de leurs soins de santé. le service est temporairement suspendu en raison de la covid-19.;ouvert à tous;non répertorié;non répertorié;non répertorié;canada,
manitoba;southern health - santé sud;non répertorié;non répertorié;non répertorié;non répertorié;non répertorié;non répertorié;non répertorié</v>
      </c>
      <c r="R114" s="26" t="str">
        <f>IFERROR(IF(AND(SEARCH('Recherche par mots clés'!$C$4,Q114)&gt;0,'Recherche par mots clés'!$C$4&lt;&gt;""),MAX($R$2:R113)+1,""),"")</f>
        <v/>
      </c>
    </row>
    <row r="115" spans="1:18" ht="409" customHeight="1" x14ac:dyDescent="0.2">
      <c r="A115" s="24" t="s">
        <v>1284</v>
      </c>
      <c r="B115" s="32" t="s">
        <v>1285</v>
      </c>
      <c r="C115" s="24" t="s">
        <v>1286</v>
      </c>
      <c r="D115" s="24" t="s">
        <v>1112</v>
      </c>
      <c r="E115" s="24" t="s">
        <v>1222</v>
      </c>
      <c r="F115" s="24" t="s">
        <v>1222</v>
      </c>
      <c r="G115" s="24" t="s">
        <v>1222</v>
      </c>
      <c r="H115" s="7" t="s">
        <v>1287</v>
      </c>
      <c r="I115" s="7" t="s">
        <v>1288</v>
      </c>
      <c r="J115" s="24" t="s">
        <v>1222</v>
      </c>
      <c r="K115" s="24" t="s">
        <v>1222</v>
      </c>
      <c r="L115" s="24" t="s">
        <v>1222</v>
      </c>
      <c r="M115" s="24" t="s">
        <v>1222</v>
      </c>
      <c r="N115" s="24" t="s">
        <v>1222</v>
      </c>
      <c r="O115" s="24" t="s">
        <v>1222</v>
      </c>
      <c r="P115" s="24" t="s">
        <v>1222</v>
      </c>
      <c r="Q115" s="26" t="str">
        <f t="shared" si="0"/>
        <v>transport;community bus;dédie un autobus pour répondre aux besoins des ainés. l'autobus est adapté et sa route est pensée en fonction des arrêts fréquemment utilisés par les ainés (centre commercial, centre de loisirs, résidences, etc.). les embarquements et débarquements se font directement au domicile des personnes.;personnes âgées;non répertorié;non répertorié;non répertorié;canada,
terre-neuve, 
st-john;st. john's transportation commission;non répertorié;non répertorié;non répertorié;non répertorié;non répertorié;non répertorié;non répertorié</v>
      </c>
      <c r="R115" s="26" t="str">
        <f>IFERROR(IF(AND(SEARCH('Recherche par mots clés'!$C$4,Q115)&gt;0,'Recherche par mots clés'!$C$4&lt;&gt;""),MAX($R$2:R114)+1,""),"")</f>
        <v/>
      </c>
    </row>
    <row r="116" spans="1:18" ht="409" customHeight="1" x14ac:dyDescent="0.2">
      <c r="A116" s="24" t="s">
        <v>1284</v>
      </c>
      <c r="B116" s="10" t="s">
        <v>1289</v>
      </c>
      <c r="C116" s="24" t="s">
        <v>1290</v>
      </c>
      <c r="D116" s="24" t="s">
        <v>1112</v>
      </c>
      <c r="E116" s="24" t="s">
        <v>1222</v>
      </c>
      <c r="F116" s="24" t="s">
        <v>1222</v>
      </c>
      <c r="G116" s="24" t="s">
        <v>1222</v>
      </c>
      <c r="H116" s="7" t="s">
        <v>1254</v>
      </c>
      <c r="I116" s="7" t="s">
        <v>1255</v>
      </c>
      <c r="J116" s="24" t="s">
        <v>1222</v>
      </c>
      <c r="K116" s="24" t="s">
        <v>1222</v>
      </c>
      <c r="L116" s="24" t="s">
        <v>1222</v>
      </c>
      <c r="M116" s="24" t="s">
        <v>1222</v>
      </c>
      <c r="N116" s="24" t="s">
        <v>1222</v>
      </c>
      <c r="O116" s="24" t="s">
        <v>1222</v>
      </c>
      <c r="P116" s="24" t="s">
        <v>1222</v>
      </c>
      <c r="Q116" s="26" t="str">
        <f t="shared" si="0"/>
        <v>transport;transport ;fournit du soutien aux personnes âgées via un large éventail de services dont différentes aides à l'approvisionnement comme la livraison à domicile, l'assistance pour commander en ligne, l'accompagnement pour se rendre au magasin et s'y déplacer en individuel ou en groupe;personnes âgées;non répertorié;non répertorié;non répertorié;royaume-uni;age uk;non répertorié;non répertorié;non répertorié;non répertorié;non répertorié;non répertorié;non répertorié</v>
      </c>
      <c r="R116" s="26" t="str">
        <f>IFERROR(IF(AND(SEARCH('Recherche par mots clés'!$C$4,Q116)&gt;0,'Recherche par mots clés'!$C$4&lt;&gt;""),MAX($R$2:R115)+1,""),"")</f>
        <v/>
      </c>
    </row>
    <row r="117" spans="1:18" ht="409" customHeight="1" x14ac:dyDescent="0.2">
      <c r="A117" s="24" t="s">
        <v>1291</v>
      </c>
      <c r="B117" s="38" t="s">
        <v>1292</v>
      </c>
      <c r="C117" s="37" t="s">
        <v>1293</v>
      </c>
      <c r="D117" s="24" t="s">
        <v>1112</v>
      </c>
      <c r="E117" s="24" t="s">
        <v>1222</v>
      </c>
      <c r="F117" s="24" t="s">
        <v>1222</v>
      </c>
      <c r="G117" s="24" t="s">
        <v>1222</v>
      </c>
      <c r="H117" s="7" t="s">
        <v>1294</v>
      </c>
      <c r="I117" s="7" t="s">
        <v>1295</v>
      </c>
      <c r="J117" s="24" t="s">
        <v>1222</v>
      </c>
      <c r="K117" s="24" t="s">
        <v>1222</v>
      </c>
      <c r="L117" s="24" t="s">
        <v>1222</v>
      </c>
      <c r="M117" s="24" t="s">
        <v>1222</v>
      </c>
      <c r="N117" s="24" t="s">
        <v>1222</v>
      </c>
      <c r="O117" s="24" t="s">
        <v>1222</v>
      </c>
      <c r="P117" s="24" t="s">
        <v>1222</v>
      </c>
      <c r="Q117" s="26" t="str">
        <f t="shared" si="0"/>
        <v>participation sociale;storyshare;propose trois services autour du récit (storytelling):
- sessions individuelles: le conteur raconte une histoire à une ou deux personnes âgées par téléphone ou zoom. ensuite, il les invite à partager leurs réflexions ou anecdotes s'ils le désirent. le conteur bénévole oriente les personnes vers les ressources communautaires selon les besoins (ex.: no. de téléphone d'agences gouvernementales, information sur la livraison de médicaments, embauche de personnes pour effectuer des réparations sur la maison, etc. ) 
- partage d'histoires en groupe: un conteur anime le partage d'histoire dans un groupe de 7 participants ou moins. l'animateur commence par raconter une histoire lui-même. les participants sont libres d'écouter et/ou de partager. l'animateur vérifie si les participants ont des besoins en ressources communautaires et les oriente. 
- processus d'enregistrement d'histoires de personnes âgées. la personne peut partager l'enregistrement et, s'il elle le souhaite, le rendre public sur la chaine youtube de l'organisme https://www.youtube.com/playlist?list=plqoi1d4awxrt1qbxh8ntt-rmmwvozlkfi;personnes âgées;non répertorié;non répertorié;non répertorié;canada,
alberta,
calgary (et environs);storytelling alberta;non répertorié;non répertorié;non répertorié;non répertorié;non répertorié;non répertorié;non répertorié</v>
      </c>
      <c r="R117" s="26" t="str">
        <f>IFERROR(IF(AND(SEARCH('Recherche par mots clés'!$C$4,Q117)&gt;0,'Recherche par mots clés'!$C$4&lt;&gt;""),MAX($R$2:R116)+1,""),"")</f>
        <v/>
      </c>
    </row>
    <row r="118" spans="1:18" ht="409" customHeight="1" x14ac:dyDescent="0.2">
      <c r="A118" s="24" t="s">
        <v>1291</v>
      </c>
      <c r="B118" s="38" t="s">
        <v>1296</v>
      </c>
      <c r="C118" s="24" t="s">
        <v>1297</v>
      </c>
      <c r="D118" s="24" t="s">
        <v>1112</v>
      </c>
      <c r="E118" s="24" t="s">
        <v>1222</v>
      </c>
      <c r="F118" s="24" t="s">
        <v>1222</v>
      </c>
      <c r="G118" s="24" t="s">
        <v>1222</v>
      </c>
      <c r="H118" s="7" t="s">
        <v>1298</v>
      </c>
      <c r="I118" s="7" t="s">
        <v>1299</v>
      </c>
      <c r="J118" s="24" t="s">
        <v>1222</v>
      </c>
      <c r="K118" s="24" t="s">
        <v>1222</v>
      </c>
      <c r="L118" s="24" t="s">
        <v>1222</v>
      </c>
      <c r="M118" s="24" t="s">
        <v>1222</v>
      </c>
      <c r="N118" s="24" t="s">
        <v>1222</v>
      </c>
      <c r="O118" s="24" t="s">
        <v>1222</v>
      </c>
      <c r="P118" s="24" t="s">
        <v>1222</v>
      </c>
      <c r="Q118" s="26" t="str">
        <f t="shared" si="0"/>
        <v>participation sociale;visite du facteur à domicile;propose des visites du facteur aux ainés (1 à 6 fois par semaine, selon le plan établi à l'inscription). ce dernier s'informe des besoins de la personne et fait un compte rendu de sa visite aux proches. une application mobile (ou sur le web) permet de partager le compte rendu aux contacts de proximité préalablement établis sur le compte et d'envoyer des notifications lorsqu'une demande a été formulée par la personne âgée. les membres du réseau sont également notifiés lorsque quelqu'un déclare avoir pris la demande en charge. de plus, l'abonné reçoit chaque mois un journal imprimé personnalisé construit à partir des photos et des messages envoyés par la famille. abonnement à 20 euros par mois (10 euros après le crédit d'impôt). la brochure propose aussi des services de téléassistance, bracelets détecteurs de chutes, livraison de médicaments par le facteur, livraison de repas, tablettes électroniques et cellulaires à utilisation simplifiée, entretien ménager (par des entreprises partenaires).;personnes âgées;non répertorié;non répertorié;non répertorié;france;la poste;non répertorié;non répertorié;non répertorié;non répertorié;non répertorié;non répertorié;non répertorié</v>
      </c>
      <c r="R118" s="26" t="str">
        <f>IFERROR(IF(AND(SEARCH('Recherche par mots clés'!$C$4,Q118)&gt;0,'Recherche par mots clés'!$C$4&lt;&gt;""),MAX($R$2:R117)+1,""),"")</f>
        <v/>
      </c>
    </row>
    <row r="119" spans="1:18" ht="409" customHeight="1" x14ac:dyDescent="0.2">
      <c r="A119" s="24" t="s">
        <v>1291</v>
      </c>
      <c r="B119" s="38" t="s">
        <v>1300</v>
      </c>
      <c r="C119" s="24" t="s">
        <v>1301</v>
      </c>
      <c r="D119" s="40" t="s">
        <v>1302</v>
      </c>
      <c r="E119" s="24" t="s">
        <v>1222</v>
      </c>
      <c r="F119" s="24" t="s">
        <v>1222</v>
      </c>
      <c r="G119" s="24" t="s">
        <v>1222</v>
      </c>
      <c r="H119" s="7" t="s">
        <v>1303</v>
      </c>
      <c r="I119" s="7" t="s">
        <v>1304</v>
      </c>
      <c r="J119" s="24" t="s">
        <v>1222</v>
      </c>
      <c r="K119" s="24" t="s">
        <v>1222</v>
      </c>
      <c r="L119" s="24" t="s">
        <v>1222</v>
      </c>
      <c r="M119" s="24" t="s">
        <v>1222</v>
      </c>
      <c r="N119" s="24" t="s">
        <v>1222</v>
      </c>
      <c r="O119" s="24" t="s">
        <v>1222</v>
      </c>
      <c r="P119" s="24" t="s">
        <v>1222</v>
      </c>
      <c r="Q119" s="26" t="str">
        <f t="shared" si="0"/>
        <v>participation sociale;the mentoring plus strategy;invite les retraités à devenir mentors pour des individus par rapport à leur carrière et choix de vie en ce sens. les mentors (selon leur profil) peuvent également être appelés à conseiller des entreprises, des organisations sans but lucratif, des institutions d'enseignement, etc.;mentors: 55 ans et plus, de tous horizons. mentorés: personnes de 16 ans et plus sans-emploi ou sous-employées;non répertorié;non répertorié;non répertorié;canada,
nouvelle-écosse,
kentville et truro et new glasgow;dalhousie college of continuing education;non répertorié;non répertorié;non répertorié;non répertorié;non répertorié;non répertorié;non répertorié</v>
      </c>
      <c r="R119" s="26" t="str">
        <f>IFERROR(IF(AND(SEARCH('Recherche par mots clés'!$C$4,Q119)&gt;0,'Recherche par mots clés'!$C$4&lt;&gt;""),MAX($R$2:R118)+1,""),"")</f>
        <v/>
      </c>
    </row>
    <row r="120" spans="1:18" ht="409" customHeight="1" x14ac:dyDescent="0.2">
      <c r="A120" s="24" t="s">
        <v>1291</v>
      </c>
      <c r="B120" s="38" t="s">
        <v>1305</v>
      </c>
      <c r="C120" s="24" t="s">
        <v>1306</v>
      </c>
      <c r="D120" s="24" t="s">
        <v>1307</v>
      </c>
      <c r="E120" s="24" t="s">
        <v>1222</v>
      </c>
      <c r="F120" s="24" t="s">
        <v>1222</v>
      </c>
      <c r="G120" s="24" t="s">
        <v>1222</v>
      </c>
      <c r="H120" s="7" t="s">
        <v>1282</v>
      </c>
      <c r="I120" s="7" t="s">
        <v>1308</v>
      </c>
      <c r="J120" s="24" t="s">
        <v>1222</v>
      </c>
      <c r="K120" s="24" t="s">
        <v>1222</v>
      </c>
      <c r="L120" s="24" t="s">
        <v>1222</v>
      </c>
      <c r="M120" s="24" t="s">
        <v>1222</v>
      </c>
      <c r="N120" s="24" t="s">
        <v>1222</v>
      </c>
      <c r="O120" s="24" t="s">
        <v>1222</v>
      </c>
      <c r="P120" s="24" t="s">
        <v>1222</v>
      </c>
      <c r="Q120" s="26" t="str">
        <f t="shared" si="0"/>
        <v>participation sociale;senior center without walls;offre gratuitement et par téléphone, des services de loisir et d'éducation en groupe. les sujets sont très variés: santé et bien-être, cours de langue, clubs de lecture, groupes de soutien, récits de voyage, etc. voici quelques exemples d'activités offertes en 2021: atelier antiracisme, visite du zoo assiniboine, discussion sur les options d'hébergement pour ainés, jardinage,  présentation de la police de winnipeg sur la sécurité personnelle, testaments et procurations, l'histoire de l'éducation, célébration de noël, méditation, art-thérapie, musique celtique, groupe de gratitude, poésie, blagues, etc.;55 ans et +;non répertorié;non répertorié;non répertorié;canada,
manitoba;support services for older aldults;non répertorié;non répertorié;non répertorié;non répertorié;non répertorié;non répertorié;non répertorié</v>
      </c>
      <c r="R120" s="26" t="str">
        <f>IFERROR(IF(AND(SEARCH('Recherche par mots clés'!$C$4,Q120)&gt;0,'Recherche par mots clés'!$C$4&lt;&gt;""),MAX($R$2:R119)+1,""),"")</f>
        <v/>
      </c>
    </row>
    <row r="121" spans="1:18" ht="409" customHeight="1" x14ac:dyDescent="0.2">
      <c r="A121" s="24" t="s">
        <v>446</v>
      </c>
      <c r="B121" s="38">
        <v>211</v>
      </c>
      <c r="C121" s="24" t="s">
        <v>1309</v>
      </c>
      <c r="D121" s="24" t="s">
        <v>1240</v>
      </c>
      <c r="E121" s="24" t="s">
        <v>1222</v>
      </c>
      <c r="F121" s="24" t="s">
        <v>1222</v>
      </c>
      <c r="G121" s="24" t="s">
        <v>1222</v>
      </c>
      <c r="H121" s="7" t="s">
        <v>1310</v>
      </c>
      <c r="I121" s="7">
        <v>211</v>
      </c>
      <c r="J121" s="24" t="s">
        <v>1222</v>
      </c>
      <c r="K121" s="24" t="s">
        <v>1222</v>
      </c>
      <c r="L121" s="24" t="s">
        <v>1222</v>
      </c>
      <c r="M121" s="24" t="s">
        <v>1222</v>
      </c>
      <c r="N121" s="24" t="s">
        <v>1222</v>
      </c>
      <c r="O121" s="24" t="s">
        <v>1222</v>
      </c>
      <c r="P121" s="24" t="s">
        <v>1222</v>
      </c>
      <c r="Q121" s="26" t="str">
        <f t="shared" si="0"/>
        <v>connaissance des services;211;renseigne les canadiens quant aux services disponibles (cliniques médicales, transport, banques alimentaires, services à domicile, répit, et plus encore). l'accès peut se faire par téléphone, texto, courriel ou via le site internet. les opérateurs discutent avec les personnes, les aident à identifier les besoins, puis les orientent vers les services locaux disponibles. le service est en fonction 24h par jours, 7 jours par semaine. en nouvelle-écosse, un projet pilote mené de 2015-2017 a formé des ainés comme navigateurs. ces derniers se déplaçaient dans la communauté (et parfois dans les réserves autochtones) pour prendre contact avec les ainés et les orienter vers des services ou vers le 211.;tous;non répertorié;non répertorié;non répertorié;canada;211;non répertorié;non répertorié;non répertorié;non répertorié;non répertorié;non répertorié;non répertorié</v>
      </c>
      <c r="R121" s="26" t="str">
        <f>IFERROR(IF(AND(SEARCH('Recherche par mots clés'!$C$4,Q121)&gt;0,'Recherche par mots clés'!$C$4&lt;&gt;""),MAX($R$2:R120)+1,""),"")</f>
        <v/>
      </c>
    </row>
    <row r="122" spans="1:18" ht="409" customHeight="1" x14ac:dyDescent="0.2">
      <c r="A122" s="24" t="s">
        <v>446</v>
      </c>
      <c r="B122" s="38" t="s">
        <v>1311</v>
      </c>
      <c r="C122" s="24" t="s">
        <v>1312</v>
      </c>
      <c r="D122" s="24" t="s">
        <v>1313</v>
      </c>
      <c r="E122" s="24" t="s">
        <v>1222</v>
      </c>
      <c r="F122" s="24" t="s">
        <v>1222</v>
      </c>
      <c r="G122" s="24" t="s">
        <v>1222</v>
      </c>
      <c r="H122" s="7" t="s">
        <v>1314</v>
      </c>
      <c r="I122" s="7" t="s">
        <v>1315</v>
      </c>
      <c r="J122" s="24" t="s">
        <v>1222</v>
      </c>
      <c r="K122" s="24" t="s">
        <v>1222</v>
      </c>
      <c r="L122" s="24" t="s">
        <v>1222</v>
      </c>
      <c r="M122" s="24" t="s">
        <v>1222</v>
      </c>
      <c r="N122" s="24" t="s">
        <v>1222</v>
      </c>
      <c r="O122" s="24" t="s">
        <v>1222</v>
      </c>
      <c r="P122" s="24" t="s">
        <v>1222</v>
      </c>
      <c r="Q122" s="26" t="str">
        <f t="shared" si="0"/>
        <v>connaissance des services;connecting with connie;utilise la radio pour renseigner les personnes âgées grâce à un segment qui leur est dédié. le segment est animé par la directrice générale du manitoba association of seniors centres. les sujets sont variés et incluent par exemple: bien-être, vaccination, scooter de mobilité (mobility scooters);adultes plus âgés;non répertorié;non répertorié;non répertorié;canada,
manitoba,
winnipeg;manitoba association of senior centres;non répertorié;non répertorié;non répertorié;non répertorié;non répertorié;non répertorié;non répertorié</v>
      </c>
      <c r="R122" s="26" t="str">
        <f>IFERROR(IF(AND(SEARCH('Recherche par mots clés'!$C$4,Q122)&gt;0,'Recherche par mots clés'!$C$4&lt;&gt;""),MAX($R$2:R121)+1,""),"")</f>
        <v/>
      </c>
    </row>
    <row r="123" spans="1:18" ht="409" customHeight="1" x14ac:dyDescent="0.2">
      <c r="A123" s="24" t="s">
        <v>1193</v>
      </c>
      <c r="B123" s="38" t="s">
        <v>1316</v>
      </c>
      <c r="C123" s="24" t="s">
        <v>1317</v>
      </c>
      <c r="D123" s="24" t="s">
        <v>1318</v>
      </c>
      <c r="E123" s="24" t="s">
        <v>1222</v>
      </c>
      <c r="F123" s="24" t="s">
        <v>1222</v>
      </c>
      <c r="G123" s="24" t="s">
        <v>1222</v>
      </c>
      <c r="H123" s="7" t="s">
        <v>1319</v>
      </c>
      <c r="I123" s="7" t="s">
        <v>1320</v>
      </c>
      <c r="J123" s="24" t="s">
        <v>1222</v>
      </c>
      <c r="K123" s="24" t="s">
        <v>1222</v>
      </c>
      <c r="L123" s="24" t="s">
        <v>1222</v>
      </c>
      <c r="M123" s="24" t="s">
        <v>1222</v>
      </c>
      <c r="N123" s="24" t="s">
        <v>1222</v>
      </c>
      <c r="O123" s="24" t="s">
        <v>1222</v>
      </c>
      <c r="P123" s="24" t="s">
        <v>1222</v>
      </c>
      <c r="Q123" s="26" t="str">
        <f t="shared" si="0"/>
        <v>proche aidance;anaais-mobile;offre du répit de courte durée (2 à 12 heures) pendant qu'un relayant prends la relève. utilise une plateforme numérique (anaais-mobile) qui permet à l'aidant de demander spontanément une pause (pour aller au cinéma, prendre de l'air). s'inspire du modèle du baluchonnage créé au québec. le service semble accessible seulement aux participants, phase expérimentale pour l'instant.;proches aidants;non répertorié;non répertorié;non répertorié;guadeloupe,
commune du moule;association aidons nos ainés et nos aidants;non répertorié;non répertorié;non répertorié;non répertorié;non répertorié;non répertorié;non répertorié</v>
      </c>
      <c r="R123" s="26" t="str">
        <f>IFERROR(IF(AND(SEARCH('Recherche par mots clés'!$C$4,Q123)&gt;0,'Recherche par mots clés'!$C$4&lt;&gt;""),MAX($R$2:R122)+1,""),"")</f>
        <v/>
      </c>
    </row>
    <row r="124" spans="1:18" ht="409" customHeight="1" x14ac:dyDescent="0.2">
      <c r="A124" s="24" t="s">
        <v>1193</v>
      </c>
      <c r="B124" s="38" t="s">
        <v>1321</v>
      </c>
      <c r="C124" s="24" t="s">
        <v>1322</v>
      </c>
      <c r="D124" s="24" t="s">
        <v>1323</v>
      </c>
      <c r="E124" s="24" t="s">
        <v>1222</v>
      </c>
      <c r="F124" s="24" t="s">
        <v>1222</v>
      </c>
      <c r="G124" s="24" t="s">
        <v>1222</v>
      </c>
      <c r="H124" s="7" t="s">
        <v>1310</v>
      </c>
      <c r="I124" s="7" t="s">
        <v>1321</v>
      </c>
      <c r="J124" s="24" t="s">
        <v>1222</v>
      </c>
      <c r="K124" s="24" t="s">
        <v>1222</v>
      </c>
      <c r="L124" s="24" t="s">
        <v>1222</v>
      </c>
      <c r="M124" s="24" t="s">
        <v>1222</v>
      </c>
      <c r="N124" s="24" t="s">
        <v>1222</v>
      </c>
      <c r="O124" s="24" t="s">
        <v>1222</v>
      </c>
      <c r="P124" s="24" t="s">
        <v>1222</v>
      </c>
      <c r="Q124" s="26" t="str">
        <f t="shared" si="0"/>
        <v>proche aidance;tyze;utilise la technologie pour faciliter la communication et la coordination autour d'une personne aidée tout en renforçant le réseau de support de l'aidant. l'utilisateur crée un réseau à partir des adresses courriel des autres proches, amis et fournisseurs de services. il peut ensuite utiliser tyze pour: envoyer des mises à jour, planifier des évènements, demander de l'aide, partager des histoires, archiver des documents.;proches aidants et organisations;non répertorié;non répertorié;non répertorié;canada;tyze;non répertorié;non répertorié;non répertorié;non répertorié;non répertorié;non répertorié;non répertorié</v>
      </c>
      <c r="R124" s="26" t="str">
        <f>IFERROR(IF(AND(SEARCH('Recherche par mots clés'!$C$4,Q124)&gt;0,'Recherche par mots clés'!$C$4&lt;&gt;""),MAX($R$2:R123)+1,""),"")</f>
        <v/>
      </c>
    </row>
    <row r="125" spans="1:18" ht="409" customHeight="1" x14ac:dyDescent="0.2">
      <c r="A125" s="24" t="s">
        <v>1193</v>
      </c>
      <c r="B125" s="38" t="s">
        <v>1324</v>
      </c>
      <c r="C125" s="24" t="s">
        <v>1325</v>
      </c>
      <c r="D125" s="24" t="s">
        <v>1326</v>
      </c>
      <c r="E125" s="24" t="s">
        <v>1222</v>
      </c>
      <c r="F125" s="24" t="s">
        <v>1222</v>
      </c>
      <c r="G125" s="24" t="s">
        <v>1222</v>
      </c>
      <c r="H125" s="7" t="s">
        <v>1268</v>
      </c>
      <c r="I125" s="7" t="s">
        <v>1327</v>
      </c>
      <c r="J125" s="24" t="s">
        <v>1222</v>
      </c>
      <c r="K125" s="24" t="s">
        <v>1222</v>
      </c>
      <c r="L125" s="24" t="s">
        <v>1222</v>
      </c>
      <c r="M125" s="24" t="s">
        <v>1222</v>
      </c>
      <c r="N125" s="24" t="s">
        <v>1222</v>
      </c>
      <c r="O125" s="24" t="s">
        <v>1222</v>
      </c>
      <c r="P125" s="24" t="s">
        <v>1222</v>
      </c>
      <c r="Q125" s="26" t="str">
        <f t="shared" si="0"/>
        <v>proche aidance;carer gateway;propose un centre d'appel et un site web destiné aux aidants. ces derniers peuvent s'y adresser pour obtenir des services tels que: counselling par téléphone, forum d'aidants, coaching en personne ou en autoservice. de l'information sur les services disponibles est offerte, de même que différents cours. l'accent est mis autant sur le maintien du bien-être de l'aidant que sur son rôle d'aidant.;aidants;non répertorié;non répertorié;non répertorié;australie;australian government;non répertorié;non répertorié;non répertorié;non répertorié;non répertorié;non répertorié;non répertorié</v>
      </c>
      <c r="R125" s="26" t="str">
        <f>IFERROR(IF(AND(SEARCH('Recherche par mots clés'!$C$4,Q125)&gt;0,'Recherche par mots clés'!$C$4&lt;&gt;""),MAX($R$2:R124)+1,""),"")</f>
        <v/>
      </c>
    </row>
    <row r="126" spans="1:18" ht="409" customHeight="1" x14ac:dyDescent="0.2">
      <c r="A126" s="24" t="s">
        <v>1193</v>
      </c>
      <c r="B126" s="38" t="s">
        <v>1328</v>
      </c>
      <c r="C126" s="24" t="s">
        <v>1329</v>
      </c>
      <c r="D126" s="24" t="s">
        <v>1330</v>
      </c>
      <c r="E126" s="24" t="s">
        <v>1222</v>
      </c>
      <c r="F126" s="24" t="s">
        <v>1222</v>
      </c>
      <c r="G126" s="24" t="s">
        <v>1222</v>
      </c>
      <c r="H126" s="7" t="s">
        <v>1268</v>
      </c>
      <c r="I126" s="7" t="s">
        <v>1331</v>
      </c>
      <c r="J126" s="24" t="s">
        <v>1222</v>
      </c>
      <c r="K126" s="24" t="s">
        <v>1222</v>
      </c>
      <c r="L126" s="24" t="s">
        <v>1222</v>
      </c>
      <c r="M126" s="24" t="s">
        <v>1222</v>
      </c>
      <c r="N126" s="24" t="s">
        <v>1222</v>
      </c>
      <c r="O126" s="24" t="s">
        <v>1222</v>
      </c>
      <c r="P126" s="24" t="s">
        <v>1222</v>
      </c>
      <c r="Q126" s="26" t="str">
        <f t="shared" si="0"/>
        <v>proche aidance;in-home respite care services;offre notamment différentes formules de répit pour les proches aidants: répit d'urgence, répit de nuits, répit de longue durée. les services peuvent être offerts à domicile ou dans les installations de l'organisation. des chalets sont notamment utilisés pour offrir une expérience agréable aux personnes hébergées.;personnes nécessitant des soins continus, notamment les personnes atteintes de démence;non répertorié;non répertorié;non répertorié;australie;hammondcare;non répertorié;non répertorié;non répertorié;non répertorié;non répertorié;non répertorié;non répertorié</v>
      </c>
      <c r="R126" s="26" t="str">
        <f>IFERROR(IF(AND(SEARCH('Recherche par mots clés'!$C$4,Q126)&gt;0,'Recherche par mots clés'!$C$4&lt;&gt;""),MAX($R$2:R125)+1,""),"")</f>
        <v/>
      </c>
    </row>
    <row r="127" spans="1:18" ht="409" customHeight="1" x14ac:dyDescent="0.2">
      <c r="A127" s="24" t="s">
        <v>1193</v>
      </c>
      <c r="B127" s="38" t="s">
        <v>1332</v>
      </c>
      <c r="C127" s="24" t="s">
        <v>1333</v>
      </c>
      <c r="D127" s="24" t="s">
        <v>1112</v>
      </c>
      <c r="E127" s="24" t="s">
        <v>1222</v>
      </c>
      <c r="F127" s="24" t="s">
        <v>1222</v>
      </c>
      <c r="G127" s="24" t="s">
        <v>1222</v>
      </c>
      <c r="H127" s="7" t="s">
        <v>1254</v>
      </c>
      <c r="I127" s="7" t="s">
        <v>1255</v>
      </c>
      <c r="J127" s="24" t="s">
        <v>1222</v>
      </c>
      <c r="K127" s="24" t="s">
        <v>1222</v>
      </c>
      <c r="L127" s="24" t="s">
        <v>1222</v>
      </c>
      <c r="M127" s="24" t="s">
        <v>1222</v>
      </c>
      <c r="N127" s="24" t="s">
        <v>1222</v>
      </c>
      <c r="O127" s="24" t="s">
        <v>1222</v>
      </c>
      <c r="P127" s="24" t="s">
        <v>1222</v>
      </c>
      <c r="Q127" s="26" t="str">
        <f t="shared" si="0"/>
        <v>proche aidance;dementia support;fournit du soutien aux personnes âgées via un large éventail de services dont un centre de jour pour personnes atteintes de démence. les activités sont adaptées et offrent un répit aux aidants. un transport peut être organisé.;personnes âgées;non répertorié;non répertorié;non répertorié;royaume-uni;age uk;non répertorié;non répertorié;non répertorié;non répertorié;non répertorié;non répertorié;non répertorié</v>
      </c>
      <c r="R127" s="26" t="str">
        <f>IFERROR(IF(AND(SEARCH('Recherche par mots clés'!$C$4,Q127)&gt;0,'Recherche par mots clés'!$C$4&lt;&gt;""),MAX($R$2:R126)+1,""),"")</f>
        <v/>
      </c>
    </row>
    <row r="128" spans="1:18" ht="409" customHeight="1" x14ac:dyDescent="0.2">
      <c r="A128" s="24" t="s">
        <v>1193</v>
      </c>
      <c r="B128" s="38" t="s">
        <v>1334</v>
      </c>
      <c r="C128" s="24" t="s">
        <v>1335</v>
      </c>
      <c r="D128" s="24" t="s">
        <v>1336</v>
      </c>
      <c r="E128" s="24" t="s">
        <v>1222</v>
      </c>
      <c r="F128" s="24" t="s">
        <v>1222</v>
      </c>
      <c r="G128" s="24" t="s">
        <v>1222</v>
      </c>
      <c r="H128" s="7" t="s">
        <v>1337</v>
      </c>
      <c r="I128" s="7" t="s">
        <v>1338</v>
      </c>
      <c r="J128" s="24" t="s">
        <v>1222</v>
      </c>
      <c r="K128" s="24" t="s">
        <v>1222</v>
      </c>
      <c r="L128" s="24" t="s">
        <v>1222</v>
      </c>
      <c r="M128" s="24" t="s">
        <v>1222</v>
      </c>
      <c r="N128" s="24" t="s">
        <v>1222</v>
      </c>
      <c r="O128" s="24" t="s">
        <v>1222</v>
      </c>
      <c r="P128" s="24" t="s">
        <v>1222</v>
      </c>
      <c r="Q128" s="26" t="str">
        <f t="shared" si="0"/>
        <v>proche aidance;caregiver centered care;forme les professionnels de la santé qui interagissent avec les aidants afin qu'ils développent les compétences requises pour offrir des soins centrés sur la personne aux aidants familiaux. formation disponible en ligne.;travailleurs de la santé en contact avec les aidants;non répertorié;non répertorié;non répertorié;canada,
alberta;program of applied research &amp; innovation in health services delivery in family caregiving;non répertorié;non répertorié;non répertorié;non répertorié;non répertorié;non répertorié;non répertorié</v>
      </c>
      <c r="R128" s="26" t="str">
        <f>IFERROR(IF(AND(SEARCH('Recherche par mots clés'!$C$4,Q128)&gt;0,'Recherche par mots clés'!$C$4&lt;&gt;""),MAX($R$2:R127)+1,""),"")</f>
        <v/>
      </c>
    </row>
    <row r="129" spans="1:18" ht="15.75" customHeight="1" x14ac:dyDescent="0.2">
      <c r="A129" s="24"/>
      <c r="B129" s="7"/>
      <c r="C129" s="24"/>
      <c r="D129" s="24"/>
      <c r="E129" s="24"/>
      <c r="F129" s="24"/>
      <c r="G129" s="24"/>
      <c r="H129" s="7"/>
      <c r="I129" s="24"/>
      <c r="J129" s="24"/>
      <c r="K129" s="24"/>
      <c r="L129" s="24"/>
      <c r="M129" s="24"/>
      <c r="N129" s="24"/>
      <c r="O129" s="24"/>
      <c r="P129" s="24"/>
      <c r="Q129" s="24"/>
      <c r="R129" s="24"/>
    </row>
    <row r="130" spans="1:18" ht="15.75" customHeight="1" x14ac:dyDescent="0.2">
      <c r="A130" s="24"/>
      <c r="B130" s="24"/>
      <c r="C130" s="24"/>
      <c r="D130" s="24"/>
      <c r="E130" s="24"/>
      <c r="F130" s="24"/>
      <c r="G130" s="24"/>
      <c r="H130" s="7"/>
      <c r="I130" s="24"/>
      <c r="J130" s="24"/>
      <c r="K130" s="24"/>
      <c r="L130" s="24"/>
      <c r="M130" s="24"/>
      <c r="N130" s="24"/>
      <c r="O130" s="24"/>
      <c r="P130" s="24"/>
      <c r="Q130" s="24"/>
      <c r="R130" s="24"/>
    </row>
    <row r="131" spans="1:18" ht="15.75" customHeight="1" x14ac:dyDescent="0.2">
      <c r="A131" s="24"/>
      <c r="B131" s="24"/>
      <c r="C131" s="24"/>
      <c r="D131" s="24"/>
      <c r="E131" s="24"/>
      <c r="F131" s="24"/>
      <c r="G131" s="24"/>
      <c r="H131" s="7"/>
      <c r="I131" s="24"/>
      <c r="J131" s="24"/>
      <c r="K131" s="24"/>
      <c r="L131" s="24"/>
      <c r="M131" s="24"/>
      <c r="N131" s="24"/>
      <c r="O131" s="24"/>
      <c r="P131" s="24"/>
      <c r="Q131" s="24"/>
      <c r="R131" s="24"/>
    </row>
    <row r="132" spans="1:18" ht="15.75" customHeight="1" x14ac:dyDescent="0.2">
      <c r="A132" s="24"/>
      <c r="B132" s="24"/>
      <c r="C132" s="24"/>
      <c r="D132" s="24"/>
      <c r="E132" s="24"/>
      <c r="F132" s="24"/>
      <c r="G132" s="24"/>
      <c r="H132" s="7"/>
      <c r="I132" s="24"/>
      <c r="J132" s="24"/>
      <c r="K132" s="24"/>
      <c r="L132" s="24"/>
      <c r="M132" s="24"/>
      <c r="N132" s="24"/>
      <c r="O132" s="24"/>
      <c r="P132" s="24"/>
      <c r="Q132" s="24"/>
      <c r="R132" s="24"/>
    </row>
    <row r="133" spans="1:18" ht="15.75" customHeight="1" x14ac:dyDescent="0.2">
      <c r="A133" s="24"/>
      <c r="B133" s="24"/>
      <c r="C133" s="24"/>
      <c r="D133" s="24"/>
      <c r="E133" s="24"/>
      <c r="F133" s="24"/>
      <c r="G133" s="24"/>
      <c r="H133" s="7"/>
      <c r="I133" s="24"/>
      <c r="J133" s="24"/>
      <c r="K133" s="24"/>
      <c r="L133" s="24"/>
      <c r="M133" s="24"/>
      <c r="N133" s="24"/>
      <c r="O133" s="24"/>
      <c r="P133" s="24"/>
      <c r="Q133" s="24"/>
      <c r="R133" s="24"/>
    </row>
    <row r="134" spans="1:18" ht="15.75" customHeight="1" x14ac:dyDescent="0.2">
      <c r="A134" s="24"/>
      <c r="B134" s="24"/>
      <c r="C134" s="24"/>
      <c r="D134" s="24"/>
      <c r="E134" s="24"/>
      <c r="F134" s="24"/>
      <c r="G134" s="24"/>
      <c r="H134" s="7"/>
      <c r="I134" s="24"/>
      <c r="J134" s="24"/>
      <c r="K134" s="24"/>
      <c r="L134" s="24"/>
      <c r="M134" s="24"/>
      <c r="N134" s="24"/>
      <c r="O134" s="24"/>
      <c r="P134" s="24"/>
      <c r="Q134" s="24"/>
      <c r="R134" s="24"/>
    </row>
    <row r="135" spans="1:18" ht="15.75" customHeight="1" x14ac:dyDescent="0.2">
      <c r="A135" s="24"/>
      <c r="B135" s="24"/>
      <c r="C135" s="24"/>
      <c r="D135" s="24"/>
      <c r="E135" s="24"/>
      <c r="F135" s="24"/>
      <c r="G135" s="24"/>
      <c r="H135" s="7"/>
      <c r="I135" s="24"/>
      <c r="J135" s="24"/>
      <c r="K135" s="24"/>
      <c r="L135" s="24"/>
      <c r="M135" s="24"/>
      <c r="N135" s="24"/>
      <c r="O135" s="24"/>
      <c r="P135" s="24"/>
      <c r="Q135" s="24"/>
      <c r="R135" s="24"/>
    </row>
    <row r="136" spans="1:18" ht="15.75" customHeight="1" x14ac:dyDescent="0.2">
      <c r="A136" s="24"/>
      <c r="B136" s="24"/>
      <c r="C136" s="24"/>
      <c r="D136" s="24"/>
      <c r="E136" s="24"/>
      <c r="F136" s="24"/>
      <c r="G136" s="24"/>
      <c r="H136" s="40"/>
      <c r="I136" s="24"/>
      <c r="J136" s="24"/>
      <c r="K136" s="24"/>
      <c r="L136" s="24"/>
      <c r="M136" s="24"/>
      <c r="N136" s="24"/>
      <c r="O136" s="24"/>
      <c r="P136" s="24"/>
      <c r="Q136" s="24"/>
      <c r="R136" s="24"/>
    </row>
    <row r="137" spans="1:18" ht="15.75" customHeight="1" x14ac:dyDescent="0.2">
      <c r="A137" s="24"/>
      <c r="B137" s="24"/>
      <c r="C137" s="24"/>
      <c r="D137" s="24"/>
      <c r="E137" s="24"/>
      <c r="F137" s="24"/>
      <c r="G137" s="24"/>
      <c r="H137" s="40"/>
      <c r="I137" s="24"/>
      <c r="J137" s="24"/>
      <c r="K137" s="24"/>
      <c r="L137" s="24"/>
      <c r="M137" s="24"/>
      <c r="N137" s="24"/>
      <c r="O137" s="24"/>
      <c r="P137" s="24"/>
      <c r="Q137" s="24"/>
      <c r="R137" s="24"/>
    </row>
    <row r="138" spans="1:18" ht="15.75" customHeight="1" x14ac:dyDescent="0.2">
      <c r="A138" s="24"/>
      <c r="B138" s="24"/>
      <c r="C138" s="24"/>
      <c r="D138" s="24"/>
      <c r="E138" s="24"/>
      <c r="F138" s="24"/>
      <c r="G138" s="24"/>
      <c r="H138" s="40"/>
      <c r="I138" s="24"/>
      <c r="J138" s="24"/>
      <c r="K138" s="24"/>
      <c r="L138" s="24"/>
      <c r="M138" s="24"/>
      <c r="N138" s="24"/>
      <c r="O138" s="24"/>
      <c r="P138" s="24"/>
      <c r="Q138" s="24"/>
      <c r="R138" s="24"/>
    </row>
    <row r="139" spans="1:18" ht="15.75" customHeight="1" x14ac:dyDescent="0.2">
      <c r="A139" s="24"/>
      <c r="B139" s="24"/>
      <c r="C139" s="24"/>
      <c r="D139" s="24"/>
      <c r="E139" s="24"/>
      <c r="F139" s="24"/>
      <c r="G139" s="24"/>
      <c r="H139" s="40"/>
      <c r="I139" s="24"/>
      <c r="J139" s="24"/>
      <c r="K139" s="24"/>
      <c r="L139" s="24"/>
      <c r="M139" s="24"/>
      <c r="N139" s="24"/>
      <c r="O139" s="24"/>
      <c r="P139" s="24"/>
      <c r="Q139" s="24"/>
      <c r="R139" s="24"/>
    </row>
    <row r="140" spans="1:18" ht="15.75" customHeight="1" x14ac:dyDescent="0.2">
      <c r="A140" s="24"/>
      <c r="B140" s="24"/>
      <c r="C140" s="24"/>
      <c r="D140" s="24"/>
      <c r="E140" s="24"/>
      <c r="F140" s="24"/>
      <c r="G140" s="24"/>
      <c r="H140" s="40"/>
      <c r="I140" s="24"/>
      <c r="J140" s="24"/>
      <c r="K140" s="24"/>
      <c r="L140" s="24"/>
      <c r="M140" s="24"/>
      <c r="N140" s="24"/>
      <c r="O140" s="24"/>
      <c r="P140" s="24"/>
      <c r="Q140" s="24"/>
      <c r="R140" s="24"/>
    </row>
    <row r="141" spans="1:18" ht="15.75" customHeight="1" x14ac:dyDescent="0.2">
      <c r="A141" s="24"/>
      <c r="B141" s="24"/>
      <c r="C141" s="24"/>
      <c r="D141" s="24"/>
      <c r="E141" s="24"/>
      <c r="F141" s="24"/>
      <c r="G141" s="24"/>
      <c r="H141" s="40"/>
      <c r="I141" s="24"/>
      <c r="J141" s="24"/>
      <c r="K141" s="24"/>
      <c r="L141" s="24"/>
      <c r="M141" s="24"/>
      <c r="N141" s="24"/>
      <c r="O141" s="24"/>
      <c r="P141" s="24"/>
      <c r="Q141" s="24"/>
      <c r="R141" s="24"/>
    </row>
    <row r="142" spans="1:18" ht="15.75" customHeight="1" x14ac:dyDescent="0.2">
      <c r="A142" s="24"/>
      <c r="B142" s="24"/>
      <c r="C142" s="24"/>
      <c r="D142" s="24"/>
      <c r="E142" s="24"/>
      <c r="F142" s="24"/>
      <c r="G142" s="24"/>
      <c r="H142" s="40"/>
      <c r="I142" s="24"/>
      <c r="J142" s="24"/>
      <c r="K142" s="24"/>
      <c r="L142" s="24"/>
      <c r="M142" s="24"/>
      <c r="N142" s="24"/>
      <c r="O142" s="24"/>
      <c r="P142" s="24"/>
      <c r="Q142" s="24"/>
      <c r="R142" s="24"/>
    </row>
    <row r="143" spans="1:18" ht="15.75" customHeight="1" x14ac:dyDescent="0.2">
      <c r="A143" s="24"/>
      <c r="B143" s="24"/>
      <c r="C143" s="24"/>
      <c r="D143" s="24"/>
      <c r="E143" s="24"/>
      <c r="F143" s="24"/>
      <c r="G143" s="24"/>
      <c r="H143" s="40"/>
      <c r="I143" s="24"/>
      <c r="J143" s="24"/>
      <c r="K143" s="24"/>
      <c r="L143" s="24"/>
      <c r="M143" s="24"/>
      <c r="N143" s="24"/>
      <c r="O143" s="24"/>
      <c r="P143" s="24"/>
      <c r="Q143" s="24"/>
      <c r="R143" s="24"/>
    </row>
    <row r="144" spans="1:18" ht="15.75" customHeight="1" x14ac:dyDescent="0.2">
      <c r="A144" s="24"/>
      <c r="B144" s="24"/>
      <c r="C144" s="24"/>
      <c r="D144" s="24"/>
      <c r="E144" s="24"/>
      <c r="F144" s="24"/>
      <c r="G144" s="24"/>
      <c r="H144" s="40"/>
      <c r="I144" s="24"/>
      <c r="J144" s="24"/>
      <c r="K144" s="24"/>
      <c r="L144" s="24"/>
      <c r="M144" s="24"/>
      <c r="N144" s="24"/>
      <c r="O144" s="24"/>
      <c r="P144" s="24"/>
      <c r="Q144" s="24"/>
      <c r="R144" s="24"/>
    </row>
    <row r="145" spans="1:18" ht="15.75" customHeight="1" x14ac:dyDescent="0.2">
      <c r="A145" s="24"/>
      <c r="B145" s="24"/>
      <c r="C145" s="24"/>
      <c r="D145" s="24"/>
      <c r="E145" s="24"/>
      <c r="F145" s="24"/>
      <c r="G145" s="24"/>
      <c r="H145" s="40"/>
      <c r="I145" s="24"/>
      <c r="J145" s="24"/>
      <c r="K145" s="24"/>
      <c r="L145" s="24"/>
      <c r="M145" s="24"/>
      <c r="N145" s="24"/>
      <c r="O145" s="24"/>
      <c r="P145" s="24"/>
      <c r="Q145" s="24"/>
      <c r="R145" s="24"/>
    </row>
    <row r="146" spans="1:18" ht="15.75" customHeight="1" x14ac:dyDescent="0.2">
      <c r="A146" s="24"/>
      <c r="B146" s="24"/>
      <c r="C146" s="24"/>
      <c r="D146" s="24"/>
      <c r="E146" s="24"/>
      <c r="F146" s="24"/>
      <c r="G146" s="24"/>
      <c r="H146" s="40"/>
      <c r="I146" s="24"/>
      <c r="J146" s="24"/>
      <c r="K146" s="24"/>
      <c r="L146" s="24"/>
      <c r="M146" s="24"/>
      <c r="N146" s="24"/>
      <c r="O146" s="24"/>
      <c r="P146" s="24"/>
      <c r="Q146" s="24"/>
      <c r="R146" s="24"/>
    </row>
    <row r="147" spans="1:18" ht="15.75" customHeight="1" x14ac:dyDescent="0.2">
      <c r="A147" s="24"/>
      <c r="B147" s="24"/>
      <c r="C147" s="24"/>
      <c r="D147" s="24"/>
      <c r="E147" s="24"/>
      <c r="F147" s="24"/>
      <c r="G147" s="24"/>
      <c r="H147" s="40"/>
      <c r="I147" s="24"/>
      <c r="J147" s="24"/>
      <c r="K147" s="24"/>
      <c r="L147" s="24"/>
      <c r="M147" s="24"/>
      <c r="N147" s="24"/>
      <c r="O147" s="24"/>
      <c r="P147" s="24"/>
      <c r="Q147" s="24"/>
      <c r="R147" s="24"/>
    </row>
    <row r="148" spans="1:18" ht="15.75" customHeight="1" x14ac:dyDescent="0.2">
      <c r="A148" s="24"/>
      <c r="B148" s="24"/>
      <c r="C148" s="24"/>
      <c r="D148" s="24"/>
      <c r="E148" s="24"/>
      <c r="F148" s="24"/>
      <c r="G148" s="24"/>
      <c r="H148" s="40"/>
      <c r="I148" s="24"/>
      <c r="J148" s="24"/>
      <c r="K148" s="24"/>
      <c r="L148" s="24"/>
      <c r="M148" s="24"/>
      <c r="N148" s="24"/>
      <c r="O148" s="24"/>
      <c r="P148" s="24"/>
      <c r="Q148" s="24"/>
      <c r="R148" s="24"/>
    </row>
    <row r="149" spans="1:18" ht="15.75" customHeight="1" x14ac:dyDescent="0.2">
      <c r="A149" s="24"/>
      <c r="B149" s="24"/>
      <c r="C149" s="24"/>
      <c r="D149" s="24"/>
      <c r="E149" s="24"/>
      <c r="F149" s="24"/>
      <c r="G149" s="24"/>
      <c r="H149" s="40"/>
      <c r="I149" s="24"/>
      <c r="J149" s="24"/>
      <c r="K149" s="24"/>
      <c r="L149" s="24"/>
      <c r="M149" s="24"/>
      <c r="N149" s="24"/>
      <c r="O149" s="24"/>
      <c r="P149" s="24"/>
      <c r="Q149" s="24"/>
      <c r="R149" s="24"/>
    </row>
    <row r="150" spans="1:18" ht="15.75" customHeight="1" x14ac:dyDescent="0.2">
      <c r="A150" s="24"/>
      <c r="B150" s="24"/>
      <c r="C150" s="24"/>
      <c r="D150" s="24"/>
      <c r="E150" s="24"/>
      <c r="F150" s="24"/>
      <c r="G150" s="24"/>
      <c r="H150" s="40"/>
      <c r="I150" s="24"/>
      <c r="J150" s="24"/>
      <c r="K150" s="24"/>
      <c r="L150" s="24"/>
      <c r="M150" s="24"/>
      <c r="N150" s="24"/>
      <c r="O150" s="24"/>
      <c r="P150" s="24"/>
      <c r="Q150" s="24"/>
      <c r="R150" s="24"/>
    </row>
    <row r="151" spans="1:18" ht="15.75" customHeight="1" x14ac:dyDescent="0.2">
      <c r="A151" s="24"/>
      <c r="B151" s="24"/>
      <c r="C151" s="24"/>
      <c r="D151" s="24"/>
      <c r="E151" s="24"/>
      <c r="F151" s="24"/>
      <c r="G151" s="24"/>
      <c r="H151" s="40"/>
      <c r="I151" s="24"/>
      <c r="J151" s="24"/>
      <c r="K151" s="24"/>
      <c r="L151" s="24"/>
      <c r="M151" s="24"/>
      <c r="N151" s="24"/>
      <c r="O151" s="24"/>
      <c r="P151" s="24"/>
      <c r="Q151" s="24"/>
      <c r="R151" s="24"/>
    </row>
    <row r="152" spans="1:18" ht="15.75" customHeight="1" x14ac:dyDescent="0.2">
      <c r="A152" s="24"/>
      <c r="B152" s="24"/>
      <c r="C152" s="24"/>
      <c r="D152" s="24"/>
      <c r="E152" s="24"/>
      <c r="F152" s="24"/>
      <c r="G152" s="24"/>
      <c r="H152" s="40"/>
      <c r="I152" s="24"/>
      <c r="J152" s="24"/>
      <c r="K152" s="24"/>
      <c r="L152" s="24"/>
      <c r="M152" s="24"/>
      <c r="N152" s="24"/>
      <c r="O152" s="24"/>
      <c r="P152" s="24"/>
      <c r="Q152" s="24"/>
      <c r="R152" s="24"/>
    </row>
    <row r="153" spans="1:18" ht="15.75" customHeight="1" x14ac:dyDescent="0.2">
      <c r="A153" s="24"/>
      <c r="B153" s="24"/>
      <c r="C153" s="24"/>
      <c r="D153" s="24"/>
      <c r="E153" s="24"/>
      <c r="F153" s="24"/>
      <c r="G153" s="24"/>
      <c r="H153" s="40"/>
      <c r="I153" s="24"/>
      <c r="J153" s="24"/>
      <c r="K153" s="24"/>
      <c r="L153" s="24"/>
      <c r="M153" s="24"/>
      <c r="N153" s="24"/>
      <c r="O153" s="24"/>
      <c r="P153" s="24"/>
      <c r="Q153" s="24"/>
      <c r="R153" s="24"/>
    </row>
    <row r="154" spans="1:18" ht="15.75" customHeight="1" x14ac:dyDescent="0.2">
      <c r="A154" s="24"/>
      <c r="B154" s="24"/>
      <c r="C154" s="24"/>
      <c r="D154" s="24"/>
      <c r="E154" s="24"/>
      <c r="F154" s="24"/>
      <c r="G154" s="24"/>
      <c r="H154" s="40"/>
      <c r="I154" s="24"/>
      <c r="J154" s="24"/>
      <c r="K154" s="24"/>
      <c r="L154" s="24"/>
      <c r="M154" s="24"/>
      <c r="N154" s="24"/>
      <c r="O154" s="24"/>
      <c r="P154" s="24"/>
      <c r="Q154" s="24"/>
      <c r="R154" s="24"/>
    </row>
    <row r="155" spans="1:18" ht="15.75" customHeight="1" x14ac:dyDescent="0.2">
      <c r="A155" s="24"/>
      <c r="B155" s="24"/>
      <c r="C155" s="24"/>
      <c r="D155" s="24"/>
      <c r="E155" s="24"/>
      <c r="F155" s="24"/>
      <c r="G155" s="24"/>
      <c r="H155" s="40"/>
      <c r="I155" s="24"/>
      <c r="J155" s="24"/>
      <c r="K155" s="24"/>
      <c r="L155" s="24"/>
      <c r="M155" s="24"/>
      <c r="N155" s="24"/>
      <c r="O155" s="24"/>
      <c r="P155" s="24"/>
      <c r="Q155" s="24"/>
      <c r="R155" s="24"/>
    </row>
    <row r="156" spans="1:18" ht="15.75" customHeight="1" x14ac:dyDescent="0.2">
      <c r="A156" s="24"/>
      <c r="B156" s="24"/>
      <c r="C156" s="24"/>
      <c r="D156" s="24"/>
      <c r="E156" s="24"/>
      <c r="F156" s="24"/>
      <c r="G156" s="24"/>
      <c r="H156" s="40"/>
      <c r="I156" s="24"/>
      <c r="J156" s="24"/>
      <c r="K156" s="24"/>
      <c r="L156" s="24"/>
      <c r="M156" s="24"/>
      <c r="N156" s="24"/>
      <c r="O156" s="24"/>
      <c r="P156" s="24"/>
      <c r="Q156" s="24"/>
      <c r="R156" s="24"/>
    </row>
    <row r="157" spans="1:18" ht="15.75" customHeight="1" x14ac:dyDescent="0.2">
      <c r="A157" s="24"/>
      <c r="B157" s="24"/>
      <c r="C157" s="24"/>
      <c r="D157" s="24"/>
      <c r="E157" s="24"/>
      <c r="F157" s="24"/>
      <c r="G157" s="24"/>
      <c r="H157" s="40"/>
      <c r="I157" s="24"/>
      <c r="J157" s="24"/>
      <c r="K157" s="24"/>
      <c r="L157" s="24"/>
      <c r="M157" s="24"/>
      <c r="N157" s="24"/>
      <c r="O157" s="24"/>
      <c r="P157" s="24"/>
      <c r="Q157" s="24"/>
      <c r="R157" s="24"/>
    </row>
    <row r="158" spans="1:18" ht="15.75" customHeight="1" x14ac:dyDescent="0.2">
      <c r="A158" s="24"/>
      <c r="B158" s="24"/>
      <c r="C158" s="24"/>
      <c r="D158" s="24"/>
      <c r="E158" s="24"/>
      <c r="F158" s="24"/>
      <c r="G158" s="24"/>
      <c r="H158" s="40"/>
      <c r="I158" s="24"/>
      <c r="J158" s="24"/>
      <c r="K158" s="24"/>
      <c r="L158" s="24"/>
      <c r="M158" s="24"/>
      <c r="N158" s="24"/>
      <c r="O158" s="24"/>
      <c r="P158" s="24"/>
      <c r="Q158" s="24"/>
      <c r="R158" s="24"/>
    </row>
    <row r="159" spans="1:18" ht="15.75" customHeight="1" x14ac:dyDescent="0.2">
      <c r="A159" s="24"/>
      <c r="B159" s="24"/>
      <c r="C159" s="24"/>
      <c r="D159" s="24"/>
      <c r="E159" s="24"/>
      <c r="F159" s="24"/>
      <c r="G159" s="24"/>
      <c r="H159" s="40"/>
      <c r="I159" s="24"/>
      <c r="J159" s="24"/>
      <c r="K159" s="24"/>
      <c r="L159" s="24"/>
      <c r="M159" s="24"/>
      <c r="N159" s="24"/>
      <c r="O159" s="24"/>
      <c r="P159" s="24"/>
      <c r="Q159" s="24"/>
      <c r="R159" s="24"/>
    </row>
    <row r="160" spans="1:18" ht="15.75" customHeight="1" x14ac:dyDescent="0.2">
      <c r="A160" s="24"/>
      <c r="B160" s="24"/>
      <c r="C160" s="24"/>
      <c r="D160" s="24"/>
      <c r="E160" s="24"/>
      <c r="F160" s="24"/>
      <c r="G160" s="24"/>
      <c r="H160" s="40"/>
      <c r="I160" s="24"/>
      <c r="J160" s="24"/>
      <c r="K160" s="24"/>
      <c r="L160" s="24"/>
      <c r="M160" s="24"/>
      <c r="N160" s="24"/>
      <c r="O160" s="24"/>
      <c r="P160" s="24"/>
      <c r="Q160" s="24"/>
      <c r="R160" s="24"/>
    </row>
    <row r="161" spans="1:18" ht="15.75" customHeight="1" x14ac:dyDescent="0.2">
      <c r="A161" s="24"/>
      <c r="B161" s="24"/>
      <c r="C161" s="24"/>
      <c r="D161" s="24"/>
      <c r="E161" s="24"/>
      <c r="F161" s="24"/>
      <c r="G161" s="24"/>
      <c r="H161" s="40"/>
      <c r="I161" s="24"/>
      <c r="J161" s="24"/>
      <c r="K161" s="24"/>
      <c r="L161" s="24"/>
      <c r="M161" s="24"/>
      <c r="N161" s="24"/>
      <c r="O161" s="24"/>
      <c r="P161" s="24"/>
      <c r="Q161" s="24"/>
      <c r="R161" s="24"/>
    </row>
    <row r="162" spans="1:18" ht="15.75" customHeight="1" x14ac:dyDescent="0.2">
      <c r="A162" s="24"/>
      <c r="B162" s="24"/>
      <c r="C162" s="24"/>
      <c r="D162" s="24"/>
      <c r="E162" s="24"/>
      <c r="F162" s="24"/>
      <c r="G162" s="24"/>
      <c r="H162" s="40"/>
      <c r="I162" s="24"/>
      <c r="J162" s="24"/>
      <c r="K162" s="24"/>
      <c r="L162" s="24"/>
      <c r="M162" s="24"/>
      <c r="N162" s="24"/>
      <c r="O162" s="24"/>
      <c r="P162" s="24"/>
      <c r="Q162" s="24"/>
      <c r="R162" s="24"/>
    </row>
    <row r="163" spans="1:18" ht="15.75" customHeight="1" x14ac:dyDescent="0.2">
      <c r="A163" s="24"/>
      <c r="B163" s="24"/>
      <c r="C163" s="24"/>
      <c r="D163" s="24"/>
      <c r="E163" s="24"/>
      <c r="F163" s="24"/>
      <c r="G163" s="24"/>
      <c r="H163" s="40"/>
      <c r="I163" s="24"/>
      <c r="J163" s="24"/>
      <c r="K163" s="24"/>
      <c r="L163" s="24"/>
      <c r="M163" s="24"/>
      <c r="N163" s="24"/>
      <c r="O163" s="24"/>
      <c r="P163" s="24"/>
      <c r="Q163" s="24"/>
      <c r="R163" s="24"/>
    </row>
    <row r="164" spans="1:18" ht="15.75" customHeight="1" x14ac:dyDescent="0.2">
      <c r="A164" s="24"/>
      <c r="B164" s="24"/>
      <c r="C164" s="24"/>
      <c r="D164" s="24"/>
      <c r="E164" s="24"/>
      <c r="F164" s="24"/>
      <c r="G164" s="24"/>
      <c r="H164" s="40"/>
      <c r="I164" s="24"/>
      <c r="J164" s="24"/>
      <c r="K164" s="24"/>
      <c r="L164" s="24"/>
      <c r="M164" s="24"/>
      <c r="N164" s="24"/>
      <c r="O164" s="24"/>
      <c r="P164" s="24"/>
      <c r="Q164" s="24"/>
      <c r="R164" s="24"/>
    </row>
    <row r="165" spans="1:18" ht="15.75" customHeight="1" x14ac:dyDescent="0.2">
      <c r="A165" s="24"/>
      <c r="B165" s="24"/>
      <c r="C165" s="24"/>
      <c r="D165" s="24"/>
      <c r="E165" s="24"/>
      <c r="F165" s="24"/>
      <c r="G165" s="24"/>
      <c r="H165" s="40"/>
      <c r="I165" s="24"/>
      <c r="J165" s="24"/>
      <c r="K165" s="24"/>
      <c r="L165" s="24"/>
      <c r="M165" s="24"/>
      <c r="N165" s="24"/>
      <c r="O165" s="24"/>
      <c r="P165" s="24"/>
      <c r="Q165" s="24"/>
      <c r="R165" s="24"/>
    </row>
    <row r="166" spans="1:18" ht="15.75" customHeight="1" x14ac:dyDescent="0.2">
      <c r="A166" s="24"/>
      <c r="B166" s="24"/>
      <c r="C166" s="24"/>
      <c r="D166" s="24"/>
      <c r="E166" s="24"/>
      <c r="F166" s="24"/>
      <c r="G166" s="24"/>
      <c r="H166" s="40"/>
      <c r="I166" s="24"/>
      <c r="J166" s="24"/>
      <c r="K166" s="24"/>
      <c r="L166" s="24"/>
      <c r="M166" s="24"/>
      <c r="N166" s="24"/>
      <c r="O166" s="24"/>
      <c r="P166" s="24"/>
      <c r="Q166" s="24"/>
      <c r="R166" s="24"/>
    </row>
    <row r="167" spans="1:18" ht="15.75" customHeight="1" x14ac:dyDescent="0.2">
      <c r="A167" s="24"/>
      <c r="B167" s="24"/>
      <c r="C167" s="24"/>
      <c r="D167" s="24"/>
      <c r="E167" s="24"/>
      <c r="F167" s="24"/>
      <c r="G167" s="24"/>
      <c r="H167" s="40"/>
      <c r="I167" s="24"/>
      <c r="J167" s="24"/>
      <c r="K167" s="24"/>
      <c r="L167" s="24"/>
      <c r="M167" s="24"/>
      <c r="N167" s="24"/>
      <c r="O167" s="24"/>
      <c r="P167" s="24"/>
      <c r="Q167" s="24"/>
      <c r="R167" s="24"/>
    </row>
    <row r="168" spans="1:18" ht="15.75" customHeight="1" x14ac:dyDescent="0.2">
      <c r="A168" s="24"/>
      <c r="B168" s="24"/>
      <c r="C168" s="24"/>
      <c r="D168" s="24"/>
      <c r="E168" s="24"/>
      <c r="F168" s="24"/>
      <c r="G168" s="24"/>
      <c r="H168" s="40"/>
      <c r="I168" s="24"/>
      <c r="J168" s="24"/>
      <c r="K168" s="24"/>
      <c r="L168" s="24"/>
      <c r="M168" s="24"/>
      <c r="N168" s="24"/>
      <c r="O168" s="24"/>
      <c r="P168" s="24"/>
      <c r="Q168" s="24"/>
      <c r="R168" s="24"/>
    </row>
    <row r="169" spans="1:18" ht="15.75" customHeight="1" x14ac:dyDescent="0.2">
      <c r="A169" s="24"/>
      <c r="B169" s="24"/>
      <c r="C169" s="24"/>
      <c r="D169" s="24"/>
      <c r="E169" s="24"/>
      <c r="F169" s="24"/>
      <c r="G169" s="24"/>
      <c r="H169" s="40"/>
      <c r="I169" s="24"/>
      <c r="J169" s="24"/>
      <c r="K169" s="24"/>
      <c r="L169" s="24"/>
      <c r="M169" s="24"/>
      <c r="N169" s="24"/>
      <c r="O169" s="24"/>
      <c r="P169" s="24"/>
      <c r="Q169" s="24"/>
      <c r="R169" s="24"/>
    </row>
    <row r="170" spans="1:18" ht="15.75" customHeight="1" x14ac:dyDescent="0.2">
      <c r="A170" s="24"/>
      <c r="B170" s="24"/>
      <c r="C170" s="24"/>
      <c r="D170" s="24"/>
      <c r="E170" s="24"/>
      <c r="F170" s="24"/>
      <c r="G170" s="24"/>
      <c r="H170" s="40"/>
      <c r="I170" s="24"/>
      <c r="J170" s="24"/>
      <c r="K170" s="24"/>
      <c r="L170" s="24"/>
      <c r="M170" s="24"/>
      <c r="N170" s="24"/>
      <c r="O170" s="24"/>
      <c r="P170" s="24"/>
      <c r="Q170" s="24"/>
      <c r="R170" s="24"/>
    </row>
    <row r="171" spans="1:18" ht="15.75" customHeight="1" x14ac:dyDescent="0.2">
      <c r="A171" s="24"/>
      <c r="B171" s="24"/>
      <c r="C171" s="24"/>
      <c r="D171" s="24"/>
      <c r="E171" s="24"/>
      <c r="F171" s="24"/>
      <c r="G171" s="24"/>
      <c r="H171" s="40"/>
      <c r="I171" s="24"/>
      <c r="J171" s="24"/>
      <c r="K171" s="24"/>
      <c r="L171" s="24"/>
      <c r="M171" s="24"/>
      <c r="N171" s="24"/>
      <c r="O171" s="24"/>
      <c r="P171" s="24"/>
      <c r="Q171" s="24"/>
      <c r="R171" s="24"/>
    </row>
    <row r="172" spans="1:18" ht="15.75" customHeight="1" x14ac:dyDescent="0.2">
      <c r="A172" s="24"/>
      <c r="B172" s="24"/>
      <c r="C172" s="24"/>
      <c r="D172" s="24"/>
      <c r="E172" s="24"/>
      <c r="F172" s="24"/>
      <c r="G172" s="24"/>
      <c r="H172" s="40"/>
      <c r="I172" s="24"/>
      <c r="J172" s="24"/>
      <c r="K172" s="24"/>
      <c r="L172" s="24"/>
      <c r="M172" s="24"/>
      <c r="N172" s="24"/>
      <c r="O172" s="24"/>
      <c r="P172" s="24"/>
      <c r="Q172" s="24"/>
      <c r="R172" s="24"/>
    </row>
    <row r="173" spans="1:18" ht="15.75" customHeight="1" x14ac:dyDescent="0.2">
      <c r="A173" s="24"/>
      <c r="B173" s="24"/>
      <c r="C173" s="24"/>
      <c r="D173" s="24"/>
      <c r="E173" s="24"/>
      <c r="F173" s="24"/>
      <c r="G173" s="24"/>
      <c r="H173" s="40"/>
      <c r="I173" s="24"/>
      <c r="J173" s="24"/>
      <c r="K173" s="24"/>
      <c r="L173" s="24"/>
      <c r="M173" s="24"/>
      <c r="N173" s="24"/>
      <c r="O173" s="24"/>
      <c r="P173" s="24"/>
      <c r="Q173" s="24"/>
      <c r="R173" s="24"/>
    </row>
    <row r="174" spans="1:18" ht="15.75" customHeight="1" x14ac:dyDescent="0.2">
      <c r="A174" s="24"/>
      <c r="B174" s="24"/>
      <c r="C174" s="24"/>
      <c r="D174" s="24"/>
      <c r="E174" s="24"/>
      <c r="F174" s="24"/>
      <c r="G174" s="24"/>
      <c r="H174" s="40"/>
      <c r="I174" s="24"/>
      <c r="J174" s="24"/>
      <c r="K174" s="24"/>
      <c r="L174" s="24"/>
      <c r="M174" s="24"/>
      <c r="N174" s="24"/>
      <c r="O174" s="24"/>
      <c r="P174" s="24"/>
      <c r="Q174" s="24"/>
      <c r="R174" s="24"/>
    </row>
    <row r="175" spans="1:18" ht="15.75" customHeight="1" x14ac:dyDescent="0.2">
      <c r="A175" s="24"/>
      <c r="B175" s="24"/>
      <c r="C175" s="24"/>
      <c r="D175" s="24"/>
      <c r="E175" s="24"/>
      <c r="F175" s="24"/>
      <c r="G175" s="24"/>
      <c r="H175" s="40"/>
      <c r="I175" s="24"/>
      <c r="J175" s="24"/>
      <c r="K175" s="24"/>
      <c r="L175" s="24"/>
      <c r="M175" s="24"/>
      <c r="N175" s="24"/>
      <c r="O175" s="24"/>
      <c r="P175" s="24"/>
      <c r="Q175" s="24"/>
      <c r="R175" s="24"/>
    </row>
    <row r="176" spans="1:18" ht="15.75" customHeight="1" x14ac:dyDescent="0.2">
      <c r="A176" s="24"/>
      <c r="B176" s="24"/>
      <c r="C176" s="24"/>
      <c r="D176" s="24"/>
      <c r="E176" s="24"/>
      <c r="F176" s="24"/>
      <c r="G176" s="24"/>
      <c r="H176" s="40"/>
      <c r="I176" s="24"/>
      <c r="J176" s="24"/>
      <c r="K176" s="24"/>
      <c r="L176" s="24"/>
      <c r="M176" s="24"/>
      <c r="N176" s="24"/>
      <c r="O176" s="24"/>
      <c r="P176" s="24"/>
      <c r="Q176" s="24"/>
      <c r="R176" s="24"/>
    </row>
    <row r="177" spans="1:18" ht="15.75" customHeight="1" x14ac:dyDescent="0.2">
      <c r="A177" s="24"/>
      <c r="B177" s="24"/>
      <c r="C177" s="24"/>
      <c r="D177" s="24"/>
      <c r="E177" s="24"/>
      <c r="F177" s="24"/>
      <c r="G177" s="24"/>
      <c r="H177" s="40"/>
      <c r="I177" s="24"/>
      <c r="J177" s="24"/>
      <c r="K177" s="24"/>
      <c r="L177" s="24"/>
      <c r="M177" s="24"/>
      <c r="N177" s="24"/>
      <c r="O177" s="24"/>
      <c r="P177" s="24"/>
      <c r="Q177" s="24"/>
      <c r="R177" s="24"/>
    </row>
    <row r="178" spans="1:18" ht="15.75" customHeight="1" x14ac:dyDescent="0.2">
      <c r="A178" s="24"/>
      <c r="B178" s="24"/>
      <c r="C178" s="24"/>
      <c r="D178" s="24"/>
      <c r="E178" s="24"/>
      <c r="F178" s="24"/>
      <c r="G178" s="24"/>
      <c r="H178" s="40"/>
      <c r="I178" s="24"/>
      <c r="J178" s="24"/>
      <c r="K178" s="24"/>
      <c r="L178" s="24"/>
      <c r="M178" s="24"/>
      <c r="N178" s="24"/>
      <c r="O178" s="24"/>
      <c r="P178" s="24"/>
      <c r="Q178" s="24"/>
      <c r="R178" s="24"/>
    </row>
    <row r="179" spans="1:18" ht="15.75" customHeight="1" x14ac:dyDescent="0.2">
      <c r="A179" s="24"/>
      <c r="B179" s="24"/>
      <c r="C179" s="24"/>
      <c r="D179" s="24"/>
      <c r="E179" s="24"/>
      <c r="F179" s="24"/>
      <c r="G179" s="24"/>
      <c r="H179" s="40"/>
      <c r="I179" s="24"/>
      <c r="J179" s="24"/>
      <c r="K179" s="24"/>
      <c r="L179" s="24"/>
      <c r="M179" s="24"/>
      <c r="N179" s="24"/>
      <c r="O179" s="24"/>
      <c r="P179" s="24"/>
      <c r="Q179" s="24"/>
      <c r="R179" s="24"/>
    </row>
    <row r="180" spans="1:18" ht="15.75" customHeight="1" x14ac:dyDescent="0.2">
      <c r="A180" s="24"/>
      <c r="B180" s="24"/>
      <c r="C180" s="24"/>
      <c r="D180" s="24"/>
      <c r="E180" s="24"/>
      <c r="F180" s="24"/>
      <c r="G180" s="24"/>
      <c r="H180" s="40"/>
      <c r="I180" s="24"/>
      <c r="J180" s="24"/>
      <c r="K180" s="24"/>
      <c r="L180" s="24"/>
      <c r="M180" s="24"/>
      <c r="N180" s="24"/>
      <c r="O180" s="24"/>
      <c r="P180" s="24"/>
      <c r="Q180" s="24"/>
      <c r="R180" s="24"/>
    </row>
    <row r="181" spans="1:18" ht="15.75" customHeight="1" x14ac:dyDescent="0.2">
      <c r="A181" s="24"/>
      <c r="B181" s="24"/>
      <c r="C181" s="24"/>
      <c r="D181" s="24"/>
      <c r="E181" s="24"/>
      <c r="F181" s="24"/>
      <c r="G181" s="24"/>
      <c r="H181" s="40"/>
      <c r="I181" s="24"/>
      <c r="J181" s="24"/>
      <c r="K181" s="24"/>
      <c r="L181" s="24"/>
      <c r="M181" s="24"/>
      <c r="N181" s="24"/>
      <c r="O181" s="24"/>
      <c r="P181" s="24"/>
      <c r="Q181" s="24"/>
      <c r="R181" s="24"/>
    </row>
    <row r="182" spans="1:18" ht="15.75" customHeight="1" x14ac:dyDescent="0.2">
      <c r="A182" s="24"/>
      <c r="B182" s="24"/>
      <c r="C182" s="24"/>
      <c r="D182" s="24"/>
      <c r="E182" s="24"/>
      <c r="F182" s="24"/>
      <c r="G182" s="24"/>
      <c r="H182" s="40"/>
      <c r="I182" s="24"/>
      <c r="J182" s="24"/>
      <c r="K182" s="24"/>
      <c r="L182" s="24"/>
      <c r="M182" s="24"/>
      <c r="N182" s="24"/>
      <c r="O182" s="24"/>
      <c r="P182" s="24"/>
      <c r="Q182" s="24"/>
      <c r="R182" s="24"/>
    </row>
    <row r="183" spans="1:18" ht="15.75" customHeight="1" x14ac:dyDescent="0.2">
      <c r="A183" s="24"/>
      <c r="B183" s="24"/>
      <c r="C183" s="24"/>
      <c r="D183" s="24"/>
      <c r="E183" s="24"/>
      <c r="F183" s="24"/>
      <c r="G183" s="24"/>
      <c r="H183" s="40"/>
      <c r="I183" s="24"/>
      <c r="J183" s="24"/>
      <c r="K183" s="24"/>
      <c r="L183" s="24"/>
      <c r="M183" s="24"/>
      <c r="N183" s="24"/>
      <c r="O183" s="24"/>
      <c r="P183" s="24"/>
      <c r="Q183" s="24"/>
      <c r="R183" s="24"/>
    </row>
    <row r="184" spans="1:18" ht="15.75" customHeight="1" x14ac:dyDescent="0.2">
      <c r="A184" s="24"/>
      <c r="B184" s="24"/>
      <c r="C184" s="24"/>
      <c r="D184" s="24"/>
      <c r="E184" s="24"/>
      <c r="F184" s="24"/>
      <c r="G184" s="24"/>
      <c r="H184" s="40"/>
      <c r="I184" s="24"/>
      <c r="J184" s="24"/>
      <c r="K184" s="24"/>
      <c r="L184" s="24"/>
      <c r="M184" s="24"/>
      <c r="N184" s="24"/>
      <c r="O184" s="24"/>
      <c r="P184" s="24"/>
      <c r="Q184" s="24"/>
      <c r="R184" s="24"/>
    </row>
    <row r="185" spans="1:18" ht="15.75" customHeight="1" x14ac:dyDescent="0.2">
      <c r="A185" s="24"/>
      <c r="B185" s="24"/>
      <c r="C185" s="24"/>
      <c r="D185" s="24"/>
      <c r="E185" s="24"/>
      <c r="F185" s="24"/>
      <c r="G185" s="24"/>
      <c r="H185" s="40"/>
      <c r="I185" s="24"/>
      <c r="J185" s="24"/>
      <c r="K185" s="24"/>
      <c r="L185" s="24"/>
      <c r="M185" s="24"/>
      <c r="N185" s="24"/>
      <c r="O185" s="24"/>
      <c r="P185" s="24"/>
      <c r="Q185" s="24"/>
      <c r="R185" s="24"/>
    </row>
    <row r="186" spans="1:18" ht="15.75" customHeight="1" x14ac:dyDescent="0.2">
      <c r="A186" s="24"/>
      <c r="B186" s="24"/>
      <c r="C186" s="24"/>
      <c r="D186" s="24"/>
      <c r="E186" s="24"/>
      <c r="F186" s="24"/>
      <c r="G186" s="24"/>
      <c r="H186" s="40"/>
      <c r="I186" s="24"/>
      <c r="J186" s="24"/>
      <c r="K186" s="24"/>
      <c r="L186" s="24"/>
      <c r="M186" s="24"/>
      <c r="N186" s="24"/>
      <c r="O186" s="24"/>
      <c r="P186" s="24"/>
      <c r="Q186" s="24"/>
      <c r="R186" s="24"/>
    </row>
    <row r="187" spans="1:18" ht="15.75" customHeight="1" x14ac:dyDescent="0.2">
      <c r="A187" s="24"/>
      <c r="B187" s="24"/>
      <c r="C187" s="24"/>
      <c r="D187" s="24"/>
      <c r="E187" s="24"/>
      <c r="F187" s="24"/>
      <c r="G187" s="24"/>
      <c r="H187" s="40"/>
      <c r="I187" s="24"/>
      <c r="J187" s="24"/>
      <c r="K187" s="24"/>
      <c r="L187" s="24"/>
      <c r="M187" s="24"/>
      <c r="N187" s="24"/>
      <c r="O187" s="24"/>
      <c r="P187" s="24"/>
      <c r="Q187" s="24"/>
      <c r="R187" s="24"/>
    </row>
    <row r="188" spans="1:18" ht="15.75" customHeight="1" x14ac:dyDescent="0.2">
      <c r="A188" s="24"/>
      <c r="B188" s="24"/>
      <c r="C188" s="24"/>
      <c r="D188" s="24"/>
      <c r="E188" s="24"/>
      <c r="F188" s="24"/>
      <c r="G188" s="24"/>
      <c r="H188" s="40"/>
      <c r="I188" s="24"/>
      <c r="J188" s="24"/>
      <c r="K188" s="24"/>
      <c r="L188" s="24"/>
      <c r="M188" s="24"/>
      <c r="N188" s="24"/>
      <c r="O188" s="24"/>
      <c r="P188" s="24"/>
      <c r="Q188" s="24"/>
      <c r="R188" s="24"/>
    </row>
    <row r="189" spans="1:18" ht="15.75" customHeight="1" x14ac:dyDescent="0.2">
      <c r="A189" s="24"/>
      <c r="B189" s="24"/>
      <c r="C189" s="24"/>
      <c r="D189" s="24"/>
      <c r="E189" s="24"/>
      <c r="F189" s="24"/>
      <c r="G189" s="24"/>
      <c r="H189" s="40"/>
      <c r="I189" s="24"/>
      <c r="J189" s="24"/>
      <c r="K189" s="24"/>
      <c r="L189" s="24"/>
      <c r="M189" s="24"/>
      <c r="N189" s="24"/>
      <c r="O189" s="24"/>
      <c r="P189" s="24"/>
      <c r="Q189" s="24"/>
      <c r="R189" s="24"/>
    </row>
    <row r="190" spans="1:18" ht="15.75" customHeight="1" x14ac:dyDescent="0.2">
      <c r="A190" s="24"/>
      <c r="B190" s="24"/>
      <c r="C190" s="24"/>
      <c r="D190" s="24"/>
      <c r="E190" s="24"/>
      <c r="F190" s="24"/>
      <c r="G190" s="24"/>
      <c r="H190" s="40"/>
      <c r="I190" s="24"/>
      <c r="J190" s="24"/>
      <c r="K190" s="24"/>
      <c r="L190" s="24"/>
      <c r="M190" s="24"/>
      <c r="N190" s="24"/>
      <c r="O190" s="24"/>
      <c r="P190" s="24"/>
      <c r="Q190" s="24"/>
      <c r="R190" s="24"/>
    </row>
    <row r="191" spans="1:18" ht="15.75" customHeight="1" x14ac:dyDescent="0.2">
      <c r="A191" s="24"/>
      <c r="B191" s="24"/>
      <c r="C191" s="24"/>
      <c r="D191" s="24"/>
      <c r="E191" s="24"/>
      <c r="F191" s="24"/>
      <c r="G191" s="24"/>
      <c r="H191" s="40"/>
      <c r="I191" s="24"/>
      <c r="J191" s="24"/>
      <c r="K191" s="24"/>
      <c r="L191" s="24"/>
      <c r="M191" s="24"/>
      <c r="N191" s="24"/>
      <c r="O191" s="24"/>
      <c r="P191" s="24"/>
      <c r="Q191" s="24"/>
      <c r="R191" s="24"/>
    </row>
    <row r="192" spans="1:18" ht="15.75" customHeight="1" x14ac:dyDescent="0.2">
      <c r="A192" s="24"/>
      <c r="B192" s="24"/>
      <c r="C192" s="24"/>
      <c r="D192" s="24"/>
      <c r="E192" s="24"/>
      <c r="F192" s="24"/>
      <c r="G192" s="24"/>
      <c r="H192" s="40"/>
      <c r="I192" s="24"/>
      <c r="J192" s="24"/>
      <c r="K192" s="24"/>
      <c r="L192" s="24"/>
      <c r="M192" s="24"/>
      <c r="N192" s="24"/>
      <c r="O192" s="24"/>
      <c r="P192" s="24"/>
      <c r="Q192" s="24"/>
      <c r="R192" s="24"/>
    </row>
    <row r="193" spans="1:18" ht="15.75" customHeight="1" x14ac:dyDescent="0.2">
      <c r="A193" s="24"/>
      <c r="B193" s="24"/>
      <c r="C193" s="24"/>
      <c r="D193" s="24"/>
      <c r="E193" s="24"/>
      <c r="F193" s="24"/>
      <c r="G193" s="24"/>
      <c r="H193" s="40"/>
      <c r="I193" s="24"/>
      <c r="J193" s="24"/>
      <c r="K193" s="24"/>
      <c r="L193" s="24"/>
      <c r="M193" s="24"/>
      <c r="N193" s="24"/>
      <c r="O193" s="24"/>
      <c r="P193" s="24"/>
      <c r="Q193" s="24"/>
      <c r="R193" s="24"/>
    </row>
    <row r="194" spans="1:18" ht="15.75" customHeight="1" x14ac:dyDescent="0.2">
      <c r="A194" s="24"/>
      <c r="B194" s="24"/>
      <c r="C194" s="24"/>
      <c r="D194" s="24"/>
      <c r="E194" s="24"/>
      <c r="F194" s="24"/>
      <c r="G194" s="24"/>
      <c r="H194" s="40"/>
      <c r="I194" s="24"/>
      <c r="J194" s="24"/>
      <c r="K194" s="24"/>
      <c r="L194" s="24"/>
      <c r="M194" s="24"/>
      <c r="N194" s="24"/>
      <c r="O194" s="24"/>
      <c r="P194" s="24"/>
      <c r="Q194" s="24"/>
      <c r="R194" s="24"/>
    </row>
    <row r="195" spans="1:18" ht="15.75" customHeight="1" x14ac:dyDescent="0.2">
      <c r="A195" s="24"/>
      <c r="B195" s="24"/>
      <c r="C195" s="24"/>
      <c r="D195" s="24"/>
      <c r="E195" s="24"/>
      <c r="F195" s="24"/>
      <c r="G195" s="24"/>
      <c r="H195" s="40"/>
      <c r="I195" s="24"/>
      <c r="J195" s="24"/>
      <c r="K195" s="24"/>
      <c r="L195" s="24"/>
      <c r="M195" s="24"/>
      <c r="N195" s="24"/>
      <c r="O195" s="24"/>
      <c r="P195" s="24"/>
      <c r="Q195" s="24"/>
      <c r="R195" s="24"/>
    </row>
    <row r="196" spans="1:18" ht="15.75" customHeight="1" x14ac:dyDescent="0.2">
      <c r="A196" s="24"/>
      <c r="B196" s="24"/>
      <c r="C196" s="24"/>
      <c r="D196" s="24"/>
      <c r="E196" s="24"/>
      <c r="F196" s="24"/>
      <c r="G196" s="24"/>
      <c r="H196" s="40"/>
      <c r="I196" s="24"/>
      <c r="J196" s="24"/>
      <c r="K196" s="24"/>
      <c r="L196" s="24"/>
      <c r="M196" s="24"/>
      <c r="N196" s="24"/>
      <c r="O196" s="24"/>
      <c r="P196" s="24"/>
      <c r="Q196" s="24"/>
      <c r="R196" s="24"/>
    </row>
    <row r="197" spans="1:18" ht="15.75" customHeight="1" x14ac:dyDescent="0.2">
      <c r="A197" s="24"/>
      <c r="B197" s="24"/>
      <c r="C197" s="24"/>
      <c r="D197" s="24"/>
      <c r="E197" s="24"/>
      <c r="F197" s="24"/>
      <c r="G197" s="24"/>
      <c r="H197" s="40"/>
      <c r="I197" s="24"/>
      <c r="J197" s="24"/>
      <c r="K197" s="24"/>
      <c r="L197" s="24"/>
      <c r="M197" s="24"/>
      <c r="N197" s="24"/>
      <c r="O197" s="24"/>
      <c r="P197" s="24"/>
      <c r="Q197" s="24"/>
      <c r="R197" s="24"/>
    </row>
    <row r="198" spans="1:18" ht="15.75" customHeight="1" x14ac:dyDescent="0.2">
      <c r="A198" s="24"/>
      <c r="B198" s="24"/>
      <c r="C198" s="24"/>
      <c r="D198" s="24"/>
      <c r="E198" s="24"/>
      <c r="F198" s="24"/>
      <c r="G198" s="24"/>
      <c r="H198" s="40"/>
      <c r="I198" s="24"/>
      <c r="J198" s="24"/>
      <c r="K198" s="24"/>
      <c r="L198" s="24"/>
      <c r="M198" s="24"/>
      <c r="N198" s="24"/>
      <c r="O198" s="24"/>
      <c r="P198" s="24"/>
      <c r="Q198" s="24"/>
      <c r="R198" s="24"/>
    </row>
    <row r="199" spans="1:18" ht="15.75" customHeight="1" x14ac:dyDescent="0.2">
      <c r="A199" s="24"/>
      <c r="B199" s="24"/>
      <c r="C199" s="24"/>
      <c r="D199" s="24"/>
      <c r="E199" s="24"/>
      <c r="F199" s="24"/>
      <c r="G199" s="24"/>
      <c r="H199" s="40"/>
      <c r="I199" s="24"/>
      <c r="J199" s="24"/>
      <c r="K199" s="24"/>
      <c r="L199" s="24"/>
      <c r="M199" s="24"/>
      <c r="N199" s="24"/>
      <c r="O199" s="24"/>
      <c r="P199" s="24"/>
      <c r="Q199" s="24"/>
      <c r="R199" s="24"/>
    </row>
    <row r="200" spans="1:18" ht="15.75" customHeight="1" x14ac:dyDescent="0.2">
      <c r="A200" s="24"/>
      <c r="B200" s="24"/>
      <c r="C200" s="24"/>
      <c r="D200" s="24"/>
      <c r="E200" s="24"/>
      <c r="F200" s="24"/>
      <c r="G200" s="24"/>
      <c r="H200" s="40"/>
      <c r="I200" s="24"/>
      <c r="J200" s="24"/>
      <c r="K200" s="24"/>
      <c r="L200" s="24"/>
      <c r="M200" s="24"/>
      <c r="N200" s="24"/>
      <c r="O200" s="24"/>
      <c r="P200" s="24"/>
      <c r="Q200" s="24"/>
      <c r="R200" s="24"/>
    </row>
    <row r="201" spans="1:18" ht="15.75" customHeight="1" x14ac:dyDescent="0.2">
      <c r="A201" s="24"/>
      <c r="B201" s="24"/>
      <c r="C201" s="24"/>
      <c r="D201" s="24"/>
      <c r="E201" s="24"/>
      <c r="F201" s="24"/>
      <c r="G201" s="24"/>
      <c r="H201" s="40"/>
      <c r="I201" s="24"/>
      <c r="J201" s="24"/>
      <c r="K201" s="24"/>
      <c r="L201" s="24"/>
      <c r="M201" s="24"/>
      <c r="N201" s="24"/>
      <c r="O201" s="24"/>
      <c r="P201" s="24"/>
      <c r="Q201" s="24"/>
      <c r="R201" s="24"/>
    </row>
    <row r="202" spans="1:18" ht="15.75" customHeight="1" x14ac:dyDescent="0.2">
      <c r="A202" s="24"/>
      <c r="B202" s="24"/>
      <c r="C202" s="24"/>
      <c r="D202" s="24"/>
      <c r="E202" s="24"/>
      <c r="F202" s="24"/>
      <c r="G202" s="24"/>
      <c r="H202" s="40"/>
      <c r="I202" s="24"/>
      <c r="J202" s="24"/>
      <c r="K202" s="24"/>
      <c r="L202" s="24"/>
      <c r="M202" s="24"/>
      <c r="N202" s="24"/>
      <c r="O202" s="24"/>
      <c r="P202" s="24"/>
      <c r="Q202" s="24"/>
      <c r="R202" s="24"/>
    </row>
    <row r="203" spans="1:18" ht="15.75" customHeight="1" x14ac:dyDescent="0.2">
      <c r="A203" s="24"/>
      <c r="B203" s="24"/>
      <c r="C203" s="24"/>
      <c r="D203" s="24"/>
      <c r="E203" s="24"/>
      <c r="F203" s="24"/>
      <c r="G203" s="24"/>
      <c r="H203" s="40"/>
      <c r="I203" s="24"/>
      <c r="J203" s="24"/>
      <c r="K203" s="24"/>
      <c r="L203" s="24"/>
      <c r="M203" s="24"/>
      <c r="N203" s="24"/>
      <c r="O203" s="24"/>
      <c r="P203" s="24"/>
      <c r="Q203" s="24"/>
      <c r="R203" s="24"/>
    </row>
    <row r="204" spans="1:18" ht="15.75" customHeight="1" x14ac:dyDescent="0.2">
      <c r="A204" s="24"/>
      <c r="B204" s="24"/>
      <c r="C204" s="24"/>
      <c r="D204" s="24"/>
      <c r="E204" s="24"/>
      <c r="F204" s="24"/>
      <c r="G204" s="24"/>
      <c r="H204" s="40"/>
      <c r="I204" s="24"/>
      <c r="J204" s="24"/>
      <c r="K204" s="24"/>
      <c r="L204" s="24"/>
      <c r="M204" s="24"/>
      <c r="N204" s="24"/>
      <c r="O204" s="24"/>
      <c r="P204" s="24"/>
      <c r="Q204" s="24"/>
      <c r="R204" s="24"/>
    </row>
    <row r="205" spans="1:18" ht="15.75" customHeight="1" x14ac:dyDescent="0.2">
      <c r="A205" s="24"/>
      <c r="B205" s="24"/>
      <c r="C205" s="24"/>
      <c r="D205" s="24"/>
      <c r="E205" s="24"/>
      <c r="F205" s="24"/>
      <c r="G205" s="24"/>
      <c r="H205" s="40"/>
      <c r="I205" s="24"/>
      <c r="J205" s="24"/>
      <c r="K205" s="24"/>
      <c r="L205" s="24"/>
      <c r="M205" s="24"/>
      <c r="N205" s="24"/>
      <c r="O205" s="24"/>
      <c r="P205" s="24"/>
      <c r="Q205" s="24"/>
      <c r="R205" s="24"/>
    </row>
    <row r="206" spans="1:18" ht="15.75" customHeight="1" x14ac:dyDescent="0.2">
      <c r="A206" s="24"/>
      <c r="B206" s="24"/>
      <c r="C206" s="24"/>
      <c r="D206" s="24"/>
      <c r="E206" s="24"/>
      <c r="F206" s="24"/>
      <c r="G206" s="24"/>
      <c r="H206" s="40"/>
      <c r="I206" s="24"/>
      <c r="J206" s="24"/>
      <c r="K206" s="24"/>
      <c r="L206" s="24"/>
      <c r="M206" s="24"/>
      <c r="N206" s="24"/>
      <c r="O206" s="24"/>
      <c r="P206" s="24"/>
      <c r="Q206" s="24"/>
      <c r="R206" s="24"/>
    </row>
    <row r="207" spans="1:18" ht="15.75" customHeight="1" x14ac:dyDescent="0.2">
      <c r="A207" s="24"/>
      <c r="B207" s="24"/>
      <c r="C207" s="24"/>
      <c r="D207" s="24"/>
      <c r="E207" s="24"/>
      <c r="F207" s="24"/>
      <c r="G207" s="24"/>
      <c r="H207" s="40"/>
      <c r="I207" s="24"/>
      <c r="J207" s="24"/>
      <c r="K207" s="24"/>
      <c r="L207" s="24"/>
      <c r="M207" s="24"/>
      <c r="N207" s="24"/>
      <c r="O207" s="24"/>
      <c r="P207" s="24"/>
      <c r="Q207" s="24"/>
      <c r="R207" s="24"/>
    </row>
    <row r="208" spans="1:18" ht="15.75" customHeight="1" x14ac:dyDescent="0.2">
      <c r="A208" s="24"/>
      <c r="B208" s="24"/>
      <c r="C208" s="24"/>
      <c r="D208" s="24"/>
      <c r="E208" s="24"/>
      <c r="F208" s="24"/>
      <c r="G208" s="24"/>
      <c r="H208" s="40"/>
      <c r="I208" s="24"/>
      <c r="J208" s="24"/>
      <c r="K208" s="24"/>
      <c r="L208" s="24"/>
      <c r="M208" s="24"/>
      <c r="N208" s="24"/>
      <c r="O208" s="24"/>
      <c r="P208" s="24"/>
      <c r="Q208" s="24"/>
      <c r="R208" s="24"/>
    </row>
    <row r="209" spans="1:18" ht="15.75" customHeight="1" x14ac:dyDescent="0.2">
      <c r="A209" s="24"/>
      <c r="B209" s="24"/>
      <c r="C209" s="24"/>
      <c r="D209" s="24"/>
      <c r="E209" s="24"/>
      <c r="F209" s="24"/>
      <c r="G209" s="24"/>
      <c r="H209" s="40"/>
      <c r="I209" s="24"/>
      <c r="J209" s="24"/>
      <c r="K209" s="24"/>
      <c r="L209" s="24"/>
      <c r="M209" s="24"/>
      <c r="N209" s="24"/>
      <c r="O209" s="24"/>
      <c r="P209" s="24"/>
      <c r="Q209" s="24"/>
      <c r="R209" s="24"/>
    </row>
    <row r="210" spans="1:18" ht="15.75" customHeight="1" x14ac:dyDescent="0.2">
      <c r="A210" s="24"/>
      <c r="B210" s="24"/>
      <c r="C210" s="24"/>
      <c r="D210" s="24"/>
      <c r="E210" s="24"/>
      <c r="F210" s="24"/>
      <c r="G210" s="24"/>
      <c r="H210" s="40"/>
      <c r="I210" s="24"/>
      <c r="J210" s="24"/>
      <c r="K210" s="24"/>
      <c r="L210" s="24"/>
      <c r="M210" s="24"/>
      <c r="N210" s="24"/>
      <c r="O210" s="24"/>
      <c r="P210" s="24"/>
      <c r="Q210" s="24"/>
      <c r="R210" s="24"/>
    </row>
    <row r="211" spans="1:18" ht="15.75" customHeight="1" x14ac:dyDescent="0.2">
      <c r="A211" s="24"/>
      <c r="B211" s="24"/>
      <c r="C211" s="24"/>
      <c r="D211" s="24"/>
      <c r="E211" s="24"/>
      <c r="F211" s="24"/>
      <c r="G211" s="24"/>
      <c r="H211" s="40"/>
      <c r="I211" s="24"/>
      <c r="J211" s="24"/>
      <c r="K211" s="24"/>
      <c r="L211" s="24"/>
      <c r="M211" s="24"/>
      <c r="N211" s="24"/>
      <c r="O211" s="24"/>
      <c r="P211" s="24"/>
      <c r="Q211" s="24"/>
      <c r="R211" s="24"/>
    </row>
    <row r="212" spans="1:18" ht="15.75" customHeight="1" x14ac:dyDescent="0.2">
      <c r="A212" s="24"/>
      <c r="B212" s="24"/>
      <c r="C212" s="24"/>
      <c r="D212" s="24"/>
      <c r="E212" s="24"/>
      <c r="F212" s="24"/>
      <c r="G212" s="24"/>
      <c r="H212" s="40"/>
      <c r="I212" s="24"/>
      <c r="J212" s="24"/>
      <c r="K212" s="24"/>
      <c r="L212" s="24"/>
      <c r="M212" s="24"/>
      <c r="N212" s="24"/>
      <c r="O212" s="24"/>
      <c r="P212" s="24"/>
      <c r="Q212" s="24"/>
      <c r="R212" s="24"/>
    </row>
    <row r="213" spans="1:18" ht="15.75" customHeight="1" x14ac:dyDescent="0.2">
      <c r="A213" s="24"/>
      <c r="B213" s="24"/>
      <c r="C213" s="24"/>
      <c r="D213" s="24"/>
      <c r="E213" s="24"/>
      <c r="F213" s="24"/>
      <c r="G213" s="24"/>
      <c r="H213" s="40"/>
      <c r="I213" s="24"/>
      <c r="J213" s="24"/>
      <c r="K213" s="24"/>
      <c r="L213" s="24"/>
      <c r="M213" s="24"/>
      <c r="N213" s="24"/>
      <c r="O213" s="24"/>
      <c r="P213" s="24"/>
      <c r="Q213" s="24"/>
      <c r="R213" s="24"/>
    </row>
    <row r="214" spans="1:18" ht="15.75" customHeight="1" x14ac:dyDescent="0.2">
      <c r="A214" s="24"/>
      <c r="B214" s="24"/>
      <c r="C214" s="24"/>
      <c r="D214" s="24"/>
      <c r="E214" s="24"/>
      <c r="F214" s="24"/>
      <c r="G214" s="24"/>
      <c r="H214" s="40"/>
      <c r="I214" s="24"/>
      <c r="J214" s="24"/>
      <c r="K214" s="24"/>
      <c r="L214" s="24"/>
      <c r="M214" s="24"/>
      <c r="N214" s="24"/>
      <c r="O214" s="24"/>
      <c r="P214" s="24"/>
      <c r="Q214" s="24"/>
      <c r="R214" s="24"/>
    </row>
    <row r="215" spans="1:18" ht="15.75" customHeight="1" x14ac:dyDescent="0.2">
      <c r="A215" s="24"/>
      <c r="B215" s="24"/>
      <c r="C215" s="24"/>
      <c r="D215" s="24"/>
      <c r="E215" s="24"/>
      <c r="F215" s="24"/>
      <c r="G215" s="24"/>
      <c r="H215" s="40"/>
      <c r="I215" s="24"/>
      <c r="J215" s="24"/>
      <c r="K215" s="24"/>
      <c r="L215" s="24"/>
      <c r="M215" s="24"/>
      <c r="N215" s="24"/>
      <c r="O215" s="24"/>
      <c r="P215" s="24"/>
      <c r="Q215" s="24"/>
      <c r="R215" s="24"/>
    </row>
    <row r="216" spans="1:18" ht="15.75" customHeight="1" x14ac:dyDescent="0.2">
      <c r="A216" s="24"/>
      <c r="B216" s="24"/>
      <c r="C216" s="24"/>
      <c r="D216" s="24"/>
      <c r="E216" s="24"/>
      <c r="F216" s="24"/>
      <c r="G216" s="24"/>
      <c r="H216" s="40"/>
      <c r="I216" s="24"/>
      <c r="J216" s="24"/>
      <c r="K216" s="24"/>
      <c r="L216" s="24"/>
      <c r="M216" s="24"/>
      <c r="N216" s="24"/>
      <c r="O216" s="24"/>
      <c r="P216" s="24"/>
      <c r="Q216" s="24"/>
      <c r="R216" s="24"/>
    </row>
    <row r="217" spans="1:18" ht="15.75" customHeight="1" x14ac:dyDescent="0.2">
      <c r="A217" s="24"/>
      <c r="B217" s="24"/>
      <c r="C217" s="24"/>
      <c r="D217" s="24"/>
      <c r="E217" s="24"/>
      <c r="F217" s="24"/>
      <c r="G217" s="24"/>
      <c r="H217" s="40"/>
      <c r="I217" s="24"/>
      <c r="J217" s="24"/>
      <c r="K217" s="24"/>
      <c r="L217" s="24"/>
      <c r="M217" s="24"/>
      <c r="N217" s="24"/>
      <c r="O217" s="24"/>
      <c r="P217" s="24"/>
      <c r="Q217" s="24"/>
      <c r="R217" s="24"/>
    </row>
    <row r="218" spans="1:18" ht="15.75" customHeight="1" x14ac:dyDescent="0.2">
      <c r="A218" s="24"/>
      <c r="B218" s="24"/>
      <c r="C218" s="24"/>
      <c r="D218" s="24"/>
      <c r="E218" s="24"/>
      <c r="F218" s="24"/>
      <c r="G218" s="24"/>
      <c r="H218" s="40"/>
      <c r="I218" s="24"/>
      <c r="J218" s="24"/>
      <c r="K218" s="24"/>
      <c r="L218" s="24"/>
      <c r="M218" s="24"/>
      <c r="N218" s="24"/>
      <c r="O218" s="24"/>
      <c r="P218" s="24"/>
      <c r="Q218" s="24"/>
      <c r="R218" s="24"/>
    </row>
    <row r="219" spans="1:18" ht="15.75" customHeight="1" x14ac:dyDescent="0.2">
      <c r="A219" s="24"/>
      <c r="B219" s="24"/>
      <c r="C219" s="24"/>
      <c r="D219" s="24"/>
      <c r="E219" s="24"/>
      <c r="F219" s="24"/>
      <c r="G219" s="24"/>
      <c r="H219" s="40"/>
      <c r="I219" s="24"/>
      <c r="J219" s="24"/>
      <c r="K219" s="24"/>
      <c r="L219" s="24"/>
      <c r="M219" s="24"/>
      <c r="N219" s="24"/>
      <c r="O219" s="24"/>
      <c r="P219" s="24"/>
      <c r="Q219" s="24"/>
      <c r="R219" s="24"/>
    </row>
    <row r="220" spans="1:18" ht="15.75" customHeight="1" x14ac:dyDescent="0.2">
      <c r="A220" s="24"/>
      <c r="B220" s="24"/>
      <c r="C220" s="24"/>
      <c r="D220" s="24"/>
      <c r="E220" s="24"/>
      <c r="F220" s="24"/>
      <c r="G220" s="24"/>
      <c r="H220" s="40"/>
      <c r="I220" s="24"/>
      <c r="J220" s="24"/>
      <c r="K220" s="24"/>
      <c r="L220" s="24"/>
      <c r="M220" s="24"/>
      <c r="N220" s="24"/>
      <c r="O220" s="24"/>
      <c r="P220" s="24"/>
      <c r="Q220" s="24"/>
      <c r="R220" s="24"/>
    </row>
    <row r="221" spans="1:18" ht="15.75" customHeight="1" x14ac:dyDescent="0.2">
      <c r="A221" s="24"/>
      <c r="B221" s="24"/>
      <c r="C221" s="24"/>
      <c r="D221" s="24"/>
      <c r="E221" s="24"/>
      <c r="F221" s="24"/>
      <c r="G221" s="24"/>
      <c r="H221" s="40"/>
      <c r="I221" s="24"/>
      <c r="J221" s="24"/>
      <c r="K221" s="24"/>
      <c r="L221" s="24"/>
      <c r="M221" s="24"/>
      <c r="N221" s="24"/>
      <c r="O221" s="24"/>
      <c r="P221" s="24"/>
      <c r="Q221" s="24"/>
      <c r="R221" s="24"/>
    </row>
    <row r="222" spans="1:18" ht="15.75" customHeight="1" x14ac:dyDescent="0.2">
      <c r="A222" s="24"/>
      <c r="B222" s="24"/>
      <c r="C222" s="24"/>
      <c r="D222" s="24"/>
      <c r="E222" s="24"/>
      <c r="F222" s="24"/>
      <c r="G222" s="24"/>
      <c r="H222" s="40"/>
      <c r="I222" s="24"/>
      <c r="J222" s="24"/>
      <c r="K222" s="24"/>
      <c r="L222" s="24"/>
      <c r="M222" s="24"/>
      <c r="N222" s="24"/>
      <c r="O222" s="24"/>
      <c r="P222" s="24"/>
      <c r="Q222" s="24"/>
      <c r="R222" s="24"/>
    </row>
    <row r="223" spans="1:18" ht="15.75" customHeight="1" x14ac:dyDescent="0.2">
      <c r="A223" s="24"/>
      <c r="B223" s="24"/>
      <c r="C223" s="24"/>
      <c r="D223" s="24"/>
      <c r="E223" s="24"/>
      <c r="F223" s="24"/>
      <c r="G223" s="24"/>
      <c r="H223" s="40"/>
      <c r="I223" s="24"/>
      <c r="J223" s="24"/>
      <c r="K223" s="24"/>
      <c r="L223" s="24"/>
      <c r="M223" s="24"/>
      <c r="N223" s="24"/>
      <c r="O223" s="24"/>
      <c r="P223" s="24"/>
      <c r="Q223" s="24"/>
      <c r="R223" s="24"/>
    </row>
    <row r="224" spans="1:18" ht="15.75" customHeight="1" x14ac:dyDescent="0.2">
      <c r="A224" s="24"/>
      <c r="B224" s="24"/>
      <c r="C224" s="24"/>
      <c r="D224" s="24"/>
      <c r="E224" s="24"/>
      <c r="F224" s="24"/>
      <c r="G224" s="24"/>
      <c r="H224" s="40"/>
      <c r="I224" s="24"/>
      <c r="J224" s="24"/>
      <c r="K224" s="24"/>
      <c r="L224" s="24"/>
      <c r="M224" s="24"/>
      <c r="N224" s="24"/>
      <c r="O224" s="24"/>
      <c r="P224" s="24"/>
      <c r="Q224" s="24"/>
      <c r="R224" s="24"/>
    </row>
    <row r="225" spans="1:18" ht="15.75" customHeight="1" x14ac:dyDescent="0.2">
      <c r="A225" s="24"/>
      <c r="B225" s="24"/>
      <c r="C225" s="24"/>
      <c r="D225" s="24"/>
      <c r="E225" s="24"/>
      <c r="F225" s="24"/>
      <c r="G225" s="24"/>
      <c r="H225" s="40"/>
      <c r="I225" s="24"/>
      <c r="J225" s="24"/>
      <c r="K225" s="24"/>
      <c r="L225" s="24"/>
      <c r="M225" s="24"/>
      <c r="N225" s="24"/>
      <c r="O225" s="24"/>
      <c r="P225" s="24"/>
      <c r="Q225" s="24"/>
      <c r="R225" s="24"/>
    </row>
    <row r="226" spans="1:18" ht="15.75" customHeight="1" x14ac:dyDescent="0.2">
      <c r="A226" s="24"/>
      <c r="B226" s="24"/>
      <c r="C226" s="24"/>
      <c r="D226" s="24"/>
      <c r="E226" s="24"/>
      <c r="F226" s="24"/>
      <c r="G226" s="24"/>
      <c r="H226" s="40"/>
      <c r="I226" s="24"/>
      <c r="J226" s="24"/>
      <c r="K226" s="24"/>
      <c r="L226" s="24"/>
      <c r="M226" s="24"/>
      <c r="N226" s="24"/>
      <c r="O226" s="24"/>
      <c r="P226" s="24"/>
      <c r="Q226" s="24"/>
      <c r="R226" s="24"/>
    </row>
    <row r="227" spans="1:18" ht="15.75" customHeight="1" x14ac:dyDescent="0.2">
      <c r="A227" s="24"/>
      <c r="B227" s="24"/>
      <c r="C227" s="24"/>
      <c r="D227" s="24"/>
      <c r="E227" s="24"/>
      <c r="F227" s="24"/>
      <c r="G227" s="24"/>
      <c r="H227" s="40"/>
      <c r="I227" s="24"/>
      <c r="J227" s="24"/>
      <c r="K227" s="24"/>
      <c r="L227" s="24"/>
      <c r="M227" s="24"/>
      <c r="N227" s="24"/>
      <c r="O227" s="24"/>
      <c r="P227" s="24"/>
      <c r="Q227" s="24"/>
      <c r="R227" s="24"/>
    </row>
    <row r="228" spans="1:18" ht="15.75" customHeight="1" x14ac:dyDescent="0.2">
      <c r="A228" s="24"/>
      <c r="B228" s="24"/>
      <c r="C228" s="24"/>
      <c r="D228" s="24"/>
      <c r="E228" s="24"/>
      <c r="F228" s="24"/>
      <c r="G228" s="24"/>
      <c r="H228" s="40"/>
      <c r="I228" s="24"/>
      <c r="J228" s="24"/>
      <c r="K228" s="24"/>
      <c r="L228" s="24"/>
      <c r="M228" s="24"/>
      <c r="N228" s="24"/>
      <c r="O228" s="24"/>
      <c r="P228" s="24"/>
      <c r="Q228" s="24"/>
      <c r="R228" s="24"/>
    </row>
    <row r="229" spans="1:18" ht="15.75" customHeight="1" x14ac:dyDescent="0.2">
      <c r="A229" s="24"/>
      <c r="B229" s="24"/>
      <c r="C229" s="24"/>
      <c r="D229" s="24"/>
      <c r="E229" s="24"/>
      <c r="F229" s="24"/>
      <c r="G229" s="24"/>
      <c r="H229" s="40"/>
      <c r="I229" s="24"/>
      <c r="J229" s="24"/>
      <c r="K229" s="24"/>
      <c r="L229" s="24"/>
      <c r="M229" s="24"/>
      <c r="N229" s="24"/>
      <c r="O229" s="24"/>
      <c r="P229" s="24"/>
      <c r="Q229" s="24"/>
      <c r="R229" s="24"/>
    </row>
    <row r="230" spans="1:18" ht="15.75" customHeight="1" x14ac:dyDescent="0.2">
      <c r="A230" s="24"/>
      <c r="B230" s="24"/>
      <c r="C230" s="24"/>
      <c r="D230" s="24"/>
      <c r="E230" s="24"/>
      <c r="F230" s="24"/>
      <c r="G230" s="24"/>
      <c r="H230" s="40"/>
      <c r="I230" s="24"/>
      <c r="J230" s="24"/>
      <c r="K230" s="24"/>
      <c r="L230" s="24"/>
      <c r="M230" s="24"/>
      <c r="N230" s="24"/>
      <c r="O230" s="24"/>
      <c r="P230" s="24"/>
      <c r="Q230" s="24"/>
      <c r="R230" s="24"/>
    </row>
    <row r="231" spans="1:18" ht="15.75" customHeight="1" x14ac:dyDescent="0.2">
      <c r="A231" s="24"/>
      <c r="B231" s="24"/>
      <c r="C231" s="24"/>
      <c r="D231" s="24"/>
      <c r="E231" s="24"/>
      <c r="F231" s="24"/>
      <c r="G231" s="24"/>
      <c r="H231" s="40"/>
      <c r="I231" s="24"/>
      <c r="J231" s="24"/>
      <c r="K231" s="24"/>
      <c r="L231" s="24"/>
      <c r="M231" s="24"/>
      <c r="N231" s="24"/>
      <c r="O231" s="24"/>
      <c r="P231" s="24"/>
      <c r="Q231" s="24"/>
      <c r="R231" s="24"/>
    </row>
    <row r="232" spans="1:18" ht="15.75" customHeight="1" x14ac:dyDescent="0.2">
      <c r="A232" s="24"/>
      <c r="B232" s="24"/>
      <c r="C232" s="24"/>
      <c r="D232" s="24"/>
      <c r="E232" s="24"/>
      <c r="F232" s="24"/>
      <c r="G232" s="24"/>
      <c r="H232" s="40"/>
      <c r="I232" s="24"/>
      <c r="J232" s="24"/>
      <c r="K232" s="24"/>
      <c r="L232" s="24"/>
      <c r="M232" s="24"/>
      <c r="N232" s="24"/>
      <c r="O232" s="24"/>
      <c r="P232" s="24"/>
      <c r="Q232" s="24"/>
      <c r="R232" s="24"/>
    </row>
    <row r="233" spans="1:18" ht="15.75" customHeight="1" x14ac:dyDescent="0.2">
      <c r="A233" s="24"/>
      <c r="B233" s="24"/>
      <c r="C233" s="24"/>
      <c r="D233" s="24"/>
      <c r="E233" s="24"/>
      <c r="F233" s="24"/>
      <c r="G233" s="24"/>
      <c r="H233" s="40"/>
      <c r="I233" s="24"/>
      <c r="J233" s="24"/>
      <c r="K233" s="24"/>
      <c r="L233" s="24"/>
      <c r="M233" s="24"/>
      <c r="N233" s="24"/>
      <c r="O233" s="24"/>
      <c r="P233" s="24"/>
      <c r="Q233" s="24"/>
      <c r="R233" s="24"/>
    </row>
    <row r="234" spans="1:18" ht="15.75" customHeight="1" x14ac:dyDescent="0.2">
      <c r="A234" s="24"/>
      <c r="B234" s="24"/>
      <c r="C234" s="24"/>
      <c r="D234" s="24"/>
      <c r="E234" s="24"/>
      <c r="F234" s="24"/>
      <c r="G234" s="24"/>
      <c r="H234" s="40"/>
      <c r="I234" s="24"/>
      <c r="J234" s="24"/>
      <c r="K234" s="24"/>
      <c r="L234" s="24"/>
      <c r="M234" s="24"/>
      <c r="N234" s="24"/>
      <c r="O234" s="24"/>
      <c r="P234" s="24"/>
      <c r="Q234" s="24"/>
      <c r="R234" s="24"/>
    </row>
    <row r="235" spans="1:18" ht="15.75" customHeight="1" x14ac:dyDescent="0.2">
      <c r="A235" s="24"/>
      <c r="B235" s="24"/>
      <c r="C235" s="24"/>
      <c r="D235" s="24"/>
      <c r="E235" s="24"/>
      <c r="F235" s="24"/>
      <c r="G235" s="24"/>
      <c r="H235" s="40"/>
      <c r="I235" s="24"/>
      <c r="J235" s="24"/>
      <c r="K235" s="24"/>
      <c r="L235" s="24"/>
      <c r="M235" s="24"/>
      <c r="N235" s="24"/>
      <c r="O235" s="24"/>
      <c r="P235" s="24"/>
      <c r="Q235" s="24"/>
      <c r="R235" s="24"/>
    </row>
    <row r="236" spans="1:18" ht="15.75" customHeight="1" x14ac:dyDescent="0.2">
      <c r="A236" s="24"/>
      <c r="B236" s="24"/>
      <c r="C236" s="24"/>
      <c r="D236" s="24"/>
      <c r="E236" s="24"/>
      <c r="F236" s="24"/>
      <c r="G236" s="24"/>
      <c r="H236" s="40"/>
      <c r="I236" s="24"/>
      <c r="J236" s="24"/>
      <c r="K236" s="24"/>
      <c r="L236" s="24"/>
      <c r="M236" s="24"/>
      <c r="N236" s="24"/>
      <c r="O236" s="24"/>
      <c r="P236" s="24"/>
      <c r="Q236" s="24"/>
      <c r="R236" s="24"/>
    </row>
    <row r="237" spans="1:18" ht="15.75" customHeight="1" x14ac:dyDescent="0.2">
      <c r="A237" s="24"/>
      <c r="B237" s="24"/>
      <c r="C237" s="24"/>
      <c r="D237" s="24"/>
      <c r="E237" s="24"/>
      <c r="F237" s="24"/>
      <c r="G237" s="24"/>
      <c r="H237" s="40"/>
      <c r="I237" s="24"/>
      <c r="J237" s="24"/>
      <c r="K237" s="24"/>
      <c r="L237" s="24"/>
      <c r="M237" s="24"/>
      <c r="N237" s="24"/>
      <c r="O237" s="24"/>
      <c r="P237" s="24"/>
      <c r="Q237" s="24"/>
      <c r="R237" s="24"/>
    </row>
    <row r="238" spans="1:18" ht="15.75" customHeight="1" x14ac:dyDescent="0.2">
      <c r="A238" s="24"/>
      <c r="B238" s="24"/>
      <c r="C238" s="24"/>
      <c r="D238" s="24"/>
      <c r="E238" s="24"/>
      <c r="F238" s="24"/>
      <c r="G238" s="24"/>
      <c r="H238" s="40"/>
      <c r="I238" s="24"/>
      <c r="J238" s="24"/>
      <c r="K238" s="24"/>
      <c r="L238" s="24"/>
      <c r="M238" s="24"/>
      <c r="N238" s="24"/>
      <c r="O238" s="24"/>
      <c r="P238" s="24"/>
      <c r="Q238" s="24"/>
      <c r="R238" s="24"/>
    </row>
    <row r="239" spans="1:18" ht="15.75" customHeight="1" x14ac:dyDescent="0.2">
      <c r="A239" s="24"/>
      <c r="B239" s="24"/>
      <c r="C239" s="24"/>
      <c r="D239" s="24"/>
      <c r="E239" s="24"/>
      <c r="F239" s="24"/>
      <c r="G239" s="24"/>
      <c r="H239" s="40"/>
      <c r="I239" s="24"/>
      <c r="J239" s="24"/>
      <c r="K239" s="24"/>
      <c r="L239" s="24"/>
      <c r="M239" s="24"/>
      <c r="N239" s="24"/>
      <c r="O239" s="24"/>
      <c r="P239" s="24"/>
      <c r="Q239" s="24"/>
      <c r="R239" s="24"/>
    </row>
    <row r="240" spans="1:18" ht="15.75" customHeight="1" x14ac:dyDescent="0.2">
      <c r="A240" s="24"/>
      <c r="B240" s="24"/>
      <c r="C240" s="24"/>
      <c r="D240" s="24"/>
      <c r="E240" s="24"/>
      <c r="F240" s="24"/>
      <c r="G240" s="24"/>
      <c r="H240" s="40"/>
      <c r="I240" s="24"/>
      <c r="J240" s="24"/>
      <c r="K240" s="24"/>
      <c r="L240" s="24"/>
      <c r="M240" s="24"/>
      <c r="N240" s="24"/>
      <c r="O240" s="24"/>
      <c r="P240" s="24"/>
      <c r="Q240" s="24"/>
      <c r="R240" s="24"/>
    </row>
    <row r="241" spans="1:18" ht="15.75" customHeight="1" x14ac:dyDescent="0.2">
      <c r="A241" s="24"/>
      <c r="B241" s="24"/>
      <c r="C241" s="24"/>
      <c r="D241" s="24"/>
      <c r="E241" s="24"/>
      <c r="F241" s="24"/>
      <c r="G241" s="24"/>
      <c r="H241" s="40"/>
      <c r="I241" s="24"/>
      <c r="J241" s="24"/>
      <c r="K241" s="24"/>
      <c r="L241" s="24"/>
      <c r="M241" s="24"/>
      <c r="N241" s="24"/>
      <c r="O241" s="24"/>
      <c r="P241" s="24"/>
      <c r="Q241" s="24"/>
      <c r="R241" s="24"/>
    </row>
    <row r="242" spans="1:18" ht="15.75" customHeight="1" x14ac:dyDescent="0.2">
      <c r="A242" s="24"/>
      <c r="B242" s="24"/>
      <c r="C242" s="24"/>
      <c r="D242" s="24"/>
      <c r="E242" s="24"/>
      <c r="F242" s="24"/>
      <c r="G242" s="24"/>
      <c r="H242" s="40"/>
      <c r="I242" s="24"/>
      <c r="J242" s="24"/>
      <c r="K242" s="24"/>
      <c r="L242" s="24"/>
      <c r="M242" s="24"/>
      <c r="N242" s="24"/>
      <c r="O242" s="24"/>
      <c r="P242" s="24"/>
      <c r="Q242" s="24"/>
      <c r="R242" s="24"/>
    </row>
    <row r="243" spans="1:18" ht="15.75" customHeight="1" x14ac:dyDescent="0.2">
      <c r="A243" s="24"/>
      <c r="B243" s="24"/>
      <c r="C243" s="24"/>
      <c r="D243" s="24"/>
      <c r="E243" s="24"/>
      <c r="F243" s="24"/>
      <c r="G243" s="24"/>
      <c r="H243" s="40"/>
      <c r="I243" s="24"/>
      <c r="J243" s="24"/>
      <c r="K243" s="24"/>
      <c r="L243" s="24"/>
      <c r="M243" s="24"/>
      <c r="N243" s="24"/>
      <c r="O243" s="24"/>
      <c r="P243" s="24"/>
      <c r="Q243" s="24"/>
      <c r="R243" s="24"/>
    </row>
    <row r="244" spans="1:18" ht="15.75" customHeight="1" x14ac:dyDescent="0.2">
      <c r="A244" s="24"/>
      <c r="B244" s="24"/>
      <c r="C244" s="24"/>
      <c r="D244" s="24"/>
      <c r="E244" s="24"/>
      <c r="F244" s="24"/>
      <c r="G244" s="24"/>
      <c r="H244" s="40"/>
      <c r="I244" s="24"/>
      <c r="J244" s="24"/>
      <c r="K244" s="24"/>
      <c r="L244" s="24"/>
      <c r="M244" s="24"/>
      <c r="N244" s="24"/>
      <c r="O244" s="24"/>
      <c r="P244" s="24"/>
      <c r="Q244" s="24"/>
      <c r="R244" s="24"/>
    </row>
    <row r="245" spans="1:18" ht="15.75" customHeight="1" x14ac:dyDescent="0.2">
      <c r="A245" s="24"/>
      <c r="B245" s="24"/>
      <c r="C245" s="24"/>
      <c r="D245" s="24"/>
      <c r="E245" s="24"/>
      <c r="F245" s="24"/>
      <c r="G245" s="24"/>
      <c r="H245" s="40"/>
      <c r="I245" s="24"/>
      <c r="J245" s="24"/>
      <c r="K245" s="24"/>
      <c r="L245" s="24"/>
      <c r="M245" s="24"/>
      <c r="N245" s="24"/>
      <c r="O245" s="24"/>
      <c r="P245" s="24"/>
      <c r="Q245" s="24"/>
      <c r="R245" s="24"/>
    </row>
    <row r="246" spans="1:18" ht="15.75" customHeight="1" x14ac:dyDescent="0.2">
      <c r="A246" s="24"/>
      <c r="B246" s="24"/>
      <c r="C246" s="24"/>
      <c r="D246" s="24"/>
      <c r="E246" s="24"/>
      <c r="F246" s="24"/>
      <c r="G246" s="24"/>
      <c r="H246" s="40"/>
      <c r="I246" s="24"/>
      <c r="J246" s="24"/>
      <c r="K246" s="24"/>
      <c r="L246" s="24"/>
      <c r="M246" s="24"/>
      <c r="N246" s="24"/>
      <c r="O246" s="24"/>
      <c r="P246" s="24"/>
      <c r="Q246" s="24"/>
      <c r="R246" s="24"/>
    </row>
    <row r="247" spans="1:18" ht="15.75" customHeight="1" x14ac:dyDescent="0.2">
      <c r="A247" s="24"/>
      <c r="B247" s="24"/>
      <c r="C247" s="24"/>
      <c r="D247" s="24"/>
      <c r="E247" s="24"/>
      <c r="F247" s="24"/>
      <c r="G247" s="24"/>
      <c r="H247" s="40"/>
      <c r="I247" s="24"/>
      <c r="J247" s="24"/>
      <c r="K247" s="24"/>
      <c r="L247" s="24"/>
      <c r="M247" s="24"/>
      <c r="N247" s="24"/>
      <c r="O247" s="24"/>
      <c r="P247" s="24"/>
      <c r="Q247" s="24"/>
      <c r="R247" s="24"/>
    </row>
    <row r="248" spans="1:18" ht="15.75" customHeight="1" x14ac:dyDescent="0.2">
      <c r="A248" s="24"/>
      <c r="B248" s="24"/>
      <c r="C248" s="24"/>
      <c r="D248" s="24"/>
      <c r="E248" s="24"/>
      <c r="F248" s="24"/>
      <c r="G248" s="24"/>
      <c r="H248" s="40"/>
      <c r="I248" s="24"/>
      <c r="J248" s="24"/>
      <c r="K248" s="24"/>
      <c r="L248" s="24"/>
      <c r="M248" s="24"/>
      <c r="N248" s="24"/>
      <c r="O248" s="24"/>
      <c r="P248" s="24"/>
      <c r="Q248" s="24"/>
      <c r="R248" s="24"/>
    </row>
    <row r="249" spans="1:18" ht="15.75" customHeight="1" x14ac:dyDescent="0.2">
      <c r="A249" s="24"/>
      <c r="B249" s="24"/>
      <c r="C249" s="24"/>
      <c r="D249" s="24"/>
      <c r="E249" s="24"/>
      <c r="F249" s="24"/>
      <c r="G249" s="24"/>
      <c r="H249" s="40"/>
      <c r="I249" s="24"/>
      <c r="J249" s="24"/>
      <c r="K249" s="24"/>
      <c r="L249" s="24"/>
      <c r="M249" s="24"/>
      <c r="N249" s="24"/>
      <c r="O249" s="24"/>
      <c r="P249" s="24"/>
      <c r="Q249" s="24"/>
      <c r="R249" s="24"/>
    </row>
    <row r="250" spans="1:18" ht="15.75" customHeight="1" x14ac:dyDescent="0.2">
      <c r="A250" s="24"/>
      <c r="B250" s="24"/>
      <c r="C250" s="24"/>
      <c r="D250" s="24"/>
      <c r="E250" s="24"/>
      <c r="F250" s="24"/>
      <c r="G250" s="24"/>
      <c r="H250" s="40"/>
      <c r="I250" s="24"/>
      <c r="J250" s="24"/>
      <c r="K250" s="24"/>
      <c r="L250" s="24"/>
      <c r="M250" s="24"/>
      <c r="N250" s="24"/>
      <c r="O250" s="24"/>
      <c r="P250" s="24"/>
      <c r="Q250" s="24"/>
      <c r="R250" s="24"/>
    </row>
    <row r="251" spans="1:18" ht="15.75" customHeight="1" x14ac:dyDescent="0.2">
      <c r="A251" s="24"/>
      <c r="B251" s="24"/>
      <c r="C251" s="24"/>
      <c r="D251" s="24"/>
      <c r="E251" s="24"/>
      <c r="F251" s="24"/>
      <c r="G251" s="24"/>
      <c r="H251" s="40"/>
      <c r="I251" s="24"/>
      <c r="J251" s="24"/>
      <c r="K251" s="24"/>
      <c r="L251" s="24"/>
      <c r="M251" s="24"/>
      <c r="N251" s="24"/>
      <c r="O251" s="24"/>
      <c r="P251" s="24"/>
      <c r="Q251" s="24"/>
      <c r="R251" s="24"/>
    </row>
    <row r="252" spans="1:18" ht="15.75" customHeight="1" x14ac:dyDescent="0.2">
      <c r="A252" s="24"/>
      <c r="B252" s="24"/>
      <c r="C252" s="24"/>
      <c r="D252" s="24"/>
      <c r="E252" s="24"/>
      <c r="F252" s="24"/>
      <c r="G252" s="24"/>
      <c r="H252" s="40"/>
      <c r="I252" s="24"/>
      <c r="J252" s="24"/>
      <c r="K252" s="24"/>
      <c r="L252" s="24"/>
      <c r="M252" s="24"/>
      <c r="N252" s="24"/>
      <c r="O252" s="24"/>
      <c r="P252" s="24"/>
      <c r="Q252" s="24"/>
      <c r="R252" s="24"/>
    </row>
    <row r="253" spans="1:18" ht="15.75" customHeight="1" x14ac:dyDescent="0.2">
      <c r="A253" s="24"/>
      <c r="B253" s="24"/>
      <c r="C253" s="24"/>
      <c r="D253" s="24"/>
      <c r="E253" s="24"/>
      <c r="F253" s="24"/>
      <c r="G253" s="24"/>
      <c r="H253" s="40"/>
      <c r="I253" s="24"/>
      <c r="J253" s="24"/>
      <c r="K253" s="24"/>
      <c r="L253" s="24"/>
      <c r="M253" s="24"/>
      <c r="N253" s="24"/>
      <c r="O253" s="24"/>
      <c r="P253" s="24"/>
      <c r="Q253" s="24"/>
      <c r="R253" s="24"/>
    </row>
    <row r="254" spans="1:18" ht="15.75" customHeight="1" x14ac:dyDescent="0.2">
      <c r="A254" s="24"/>
      <c r="B254" s="24"/>
      <c r="C254" s="24"/>
      <c r="D254" s="24"/>
      <c r="E254" s="24"/>
      <c r="F254" s="24"/>
      <c r="G254" s="24"/>
      <c r="H254" s="40"/>
      <c r="I254" s="24"/>
      <c r="J254" s="24"/>
      <c r="K254" s="24"/>
      <c r="L254" s="24"/>
      <c r="M254" s="24"/>
      <c r="N254" s="24"/>
      <c r="O254" s="24"/>
      <c r="P254" s="24"/>
      <c r="Q254" s="24"/>
      <c r="R254" s="24"/>
    </row>
    <row r="255" spans="1:18" ht="15.75" customHeight="1" x14ac:dyDescent="0.2">
      <c r="A255" s="24"/>
      <c r="B255" s="24"/>
      <c r="C255" s="24"/>
      <c r="D255" s="24"/>
      <c r="E255" s="24"/>
      <c r="F255" s="24"/>
      <c r="G255" s="24"/>
      <c r="H255" s="40"/>
      <c r="I255" s="24"/>
      <c r="J255" s="24"/>
      <c r="K255" s="24"/>
      <c r="L255" s="24"/>
      <c r="M255" s="24"/>
      <c r="N255" s="24"/>
      <c r="O255" s="24"/>
      <c r="P255" s="24"/>
      <c r="Q255" s="24"/>
      <c r="R255" s="24"/>
    </row>
    <row r="256" spans="1:18" ht="15.75" customHeight="1" x14ac:dyDescent="0.2">
      <c r="A256" s="24"/>
      <c r="B256" s="24"/>
      <c r="C256" s="24"/>
      <c r="D256" s="24"/>
      <c r="E256" s="24"/>
      <c r="F256" s="24"/>
      <c r="G256" s="24"/>
      <c r="H256" s="40"/>
      <c r="I256" s="24"/>
      <c r="J256" s="24"/>
      <c r="K256" s="24"/>
      <c r="L256" s="24"/>
      <c r="M256" s="24"/>
      <c r="N256" s="24"/>
      <c r="O256" s="24"/>
      <c r="P256" s="24"/>
      <c r="Q256" s="24"/>
      <c r="R256" s="24"/>
    </row>
    <row r="257" spans="1:18" ht="15.75" customHeight="1" x14ac:dyDescent="0.2">
      <c r="A257" s="24"/>
      <c r="B257" s="24"/>
      <c r="C257" s="24"/>
      <c r="D257" s="24"/>
      <c r="E257" s="24"/>
      <c r="F257" s="24"/>
      <c r="G257" s="24"/>
      <c r="H257" s="40"/>
      <c r="I257" s="24"/>
      <c r="J257" s="24"/>
      <c r="K257" s="24"/>
      <c r="L257" s="24"/>
      <c r="M257" s="24"/>
      <c r="N257" s="24"/>
      <c r="O257" s="24"/>
      <c r="P257" s="24"/>
      <c r="Q257" s="24"/>
      <c r="R257" s="24"/>
    </row>
    <row r="258" spans="1:18" ht="15.75" customHeight="1" x14ac:dyDescent="0.2">
      <c r="A258" s="24"/>
      <c r="B258" s="24"/>
      <c r="C258" s="24"/>
      <c r="D258" s="24"/>
      <c r="E258" s="24"/>
      <c r="F258" s="24"/>
      <c r="G258" s="24"/>
      <c r="H258" s="40"/>
      <c r="I258" s="24"/>
      <c r="J258" s="24"/>
      <c r="K258" s="24"/>
      <c r="L258" s="24"/>
      <c r="M258" s="24"/>
      <c r="N258" s="24"/>
      <c r="O258" s="24"/>
      <c r="P258" s="24"/>
      <c r="Q258" s="24"/>
      <c r="R258" s="24"/>
    </row>
    <row r="259" spans="1:18" ht="15.75" customHeight="1" x14ac:dyDescent="0.2">
      <c r="A259" s="24"/>
      <c r="B259" s="24"/>
      <c r="C259" s="24"/>
      <c r="D259" s="24"/>
      <c r="E259" s="24"/>
      <c r="F259" s="24"/>
      <c r="G259" s="24"/>
      <c r="H259" s="40"/>
      <c r="I259" s="24"/>
      <c r="J259" s="24"/>
      <c r="K259" s="24"/>
      <c r="L259" s="24"/>
      <c r="M259" s="24"/>
      <c r="N259" s="24"/>
      <c r="O259" s="24"/>
      <c r="P259" s="24"/>
      <c r="Q259" s="24"/>
      <c r="R259" s="24"/>
    </row>
    <row r="260" spans="1:18" ht="15.75" customHeight="1" x14ac:dyDescent="0.2">
      <c r="A260" s="24"/>
      <c r="B260" s="24"/>
      <c r="C260" s="24"/>
      <c r="D260" s="24"/>
      <c r="E260" s="24"/>
      <c r="F260" s="24"/>
      <c r="G260" s="24"/>
      <c r="H260" s="40"/>
      <c r="I260" s="24"/>
      <c r="J260" s="24"/>
      <c r="K260" s="24"/>
      <c r="L260" s="24"/>
      <c r="M260" s="24"/>
      <c r="N260" s="24"/>
      <c r="O260" s="24"/>
      <c r="P260" s="24"/>
      <c r="Q260" s="24"/>
      <c r="R260" s="24"/>
    </row>
    <row r="261" spans="1:18" ht="15.75" customHeight="1" x14ac:dyDescent="0.2">
      <c r="A261" s="24"/>
      <c r="B261" s="24"/>
      <c r="C261" s="24"/>
      <c r="D261" s="24"/>
      <c r="E261" s="24"/>
      <c r="F261" s="24"/>
      <c r="G261" s="24"/>
      <c r="H261" s="40"/>
      <c r="I261" s="24"/>
      <c r="J261" s="24"/>
      <c r="K261" s="24"/>
      <c r="L261" s="24"/>
      <c r="M261" s="24"/>
      <c r="N261" s="24"/>
      <c r="O261" s="24"/>
      <c r="P261" s="24"/>
      <c r="Q261" s="24"/>
      <c r="R261" s="24"/>
    </row>
    <row r="262" spans="1:18" ht="15.75" customHeight="1" x14ac:dyDescent="0.2">
      <c r="A262" s="24"/>
      <c r="B262" s="24"/>
      <c r="C262" s="24"/>
      <c r="D262" s="24"/>
      <c r="E262" s="24"/>
      <c r="F262" s="24"/>
      <c r="G262" s="24"/>
      <c r="H262" s="40"/>
      <c r="I262" s="24"/>
      <c r="J262" s="24"/>
      <c r="K262" s="24"/>
      <c r="L262" s="24"/>
      <c r="M262" s="24"/>
      <c r="N262" s="24"/>
      <c r="O262" s="24"/>
      <c r="P262" s="24"/>
      <c r="Q262" s="24"/>
      <c r="R262" s="24"/>
    </row>
    <row r="263" spans="1:18" ht="15.75" customHeight="1" x14ac:dyDescent="0.2">
      <c r="A263" s="24"/>
      <c r="B263" s="24"/>
      <c r="C263" s="24"/>
      <c r="D263" s="24"/>
      <c r="E263" s="24"/>
      <c r="F263" s="24"/>
      <c r="G263" s="24"/>
      <c r="H263" s="40"/>
      <c r="I263" s="24"/>
      <c r="J263" s="24"/>
      <c r="K263" s="24"/>
      <c r="L263" s="24"/>
      <c r="M263" s="24"/>
      <c r="N263" s="24"/>
      <c r="O263" s="24"/>
      <c r="P263" s="24"/>
      <c r="Q263" s="24"/>
      <c r="R263" s="24"/>
    </row>
    <row r="264" spans="1:18" ht="15.75" customHeight="1" x14ac:dyDescent="0.2">
      <c r="A264" s="24"/>
      <c r="B264" s="24"/>
      <c r="C264" s="24"/>
      <c r="D264" s="24"/>
      <c r="E264" s="24"/>
      <c r="F264" s="24"/>
      <c r="G264" s="24"/>
      <c r="H264" s="40"/>
      <c r="I264" s="24"/>
      <c r="J264" s="24"/>
      <c r="K264" s="24"/>
      <c r="L264" s="24"/>
      <c r="M264" s="24"/>
      <c r="N264" s="24"/>
      <c r="O264" s="24"/>
      <c r="P264" s="24"/>
      <c r="Q264" s="24"/>
      <c r="R264" s="24"/>
    </row>
    <row r="265" spans="1:18" ht="15.75" customHeight="1" x14ac:dyDescent="0.2">
      <c r="A265" s="24"/>
      <c r="B265" s="24"/>
      <c r="C265" s="24"/>
      <c r="D265" s="24"/>
      <c r="E265" s="24"/>
      <c r="F265" s="24"/>
      <c r="G265" s="24"/>
      <c r="H265" s="40"/>
      <c r="I265" s="24"/>
      <c r="J265" s="24"/>
      <c r="K265" s="24"/>
      <c r="L265" s="24"/>
      <c r="M265" s="24"/>
      <c r="N265" s="24"/>
      <c r="O265" s="24"/>
      <c r="P265" s="24"/>
      <c r="Q265" s="24"/>
      <c r="R265" s="24"/>
    </row>
    <row r="266" spans="1:18" ht="15.75" customHeight="1" x14ac:dyDescent="0.2">
      <c r="A266" s="24"/>
      <c r="B266" s="24"/>
      <c r="C266" s="24"/>
      <c r="D266" s="24"/>
      <c r="E266" s="24"/>
      <c r="F266" s="24"/>
      <c r="G266" s="24"/>
      <c r="H266" s="40"/>
      <c r="I266" s="24"/>
      <c r="J266" s="24"/>
      <c r="K266" s="24"/>
      <c r="L266" s="24"/>
      <c r="M266" s="24"/>
      <c r="N266" s="24"/>
      <c r="O266" s="24"/>
      <c r="P266" s="24"/>
      <c r="Q266" s="24"/>
      <c r="R266" s="24"/>
    </row>
    <row r="267" spans="1:18" ht="15.75" customHeight="1" x14ac:dyDescent="0.2">
      <c r="A267" s="24"/>
      <c r="B267" s="24"/>
      <c r="C267" s="24"/>
      <c r="D267" s="24"/>
      <c r="E267" s="24"/>
      <c r="F267" s="24"/>
      <c r="G267" s="24"/>
      <c r="H267" s="40"/>
      <c r="I267" s="24"/>
      <c r="J267" s="24"/>
      <c r="K267" s="24"/>
      <c r="L267" s="24"/>
      <c r="M267" s="24"/>
      <c r="N267" s="24"/>
      <c r="O267" s="24"/>
      <c r="P267" s="24"/>
      <c r="Q267" s="24"/>
      <c r="R267" s="24"/>
    </row>
    <row r="268" spans="1:18" ht="15.75" customHeight="1" x14ac:dyDescent="0.2">
      <c r="A268" s="24"/>
      <c r="B268" s="24"/>
      <c r="C268" s="24"/>
      <c r="D268" s="24"/>
      <c r="E268" s="24"/>
      <c r="F268" s="24"/>
      <c r="G268" s="24"/>
      <c r="H268" s="40"/>
      <c r="I268" s="24"/>
      <c r="J268" s="24"/>
      <c r="K268" s="24"/>
      <c r="L268" s="24"/>
      <c r="M268" s="24"/>
      <c r="N268" s="24"/>
      <c r="O268" s="24"/>
      <c r="P268" s="24"/>
      <c r="Q268" s="24"/>
      <c r="R268" s="24"/>
    </row>
    <row r="269" spans="1:18" ht="15.75" customHeight="1" x14ac:dyDescent="0.2">
      <c r="A269" s="24"/>
      <c r="B269" s="24"/>
      <c r="C269" s="24"/>
      <c r="D269" s="24"/>
      <c r="E269" s="24"/>
      <c r="F269" s="24"/>
      <c r="G269" s="24"/>
      <c r="H269" s="40"/>
      <c r="I269" s="24"/>
      <c r="J269" s="24"/>
      <c r="K269" s="24"/>
      <c r="L269" s="24"/>
      <c r="M269" s="24"/>
      <c r="N269" s="24"/>
      <c r="O269" s="24"/>
      <c r="P269" s="24"/>
      <c r="Q269" s="24"/>
      <c r="R269" s="24"/>
    </row>
    <row r="270" spans="1:18" ht="15.75" customHeight="1" x14ac:dyDescent="0.2">
      <c r="A270" s="24"/>
      <c r="B270" s="24"/>
      <c r="C270" s="24"/>
      <c r="D270" s="24"/>
      <c r="E270" s="24"/>
      <c r="F270" s="24"/>
      <c r="G270" s="24"/>
      <c r="H270" s="40"/>
      <c r="I270" s="24"/>
      <c r="J270" s="24"/>
      <c r="K270" s="24"/>
      <c r="L270" s="24"/>
      <c r="M270" s="24"/>
      <c r="N270" s="24"/>
      <c r="O270" s="24"/>
      <c r="P270" s="24"/>
      <c r="Q270" s="24"/>
      <c r="R270" s="24"/>
    </row>
    <row r="271" spans="1:18" ht="15.75" customHeight="1" x14ac:dyDescent="0.2">
      <c r="A271" s="24"/>
      <c r="B271" s="24"/>
      <c r="C271" s="24"/>
      <c r="D271" s="24"/>
      <c r="E271" s="24"/>
      <c r="F271" s="24"/>
      <c r="G271" s="24"/>
      <c r="H271" s="40"/>
      <c r="I271" s="24"/>
      <c r="J271" s="24"/>
      <c r="K271" s="24"/>
      <c r="L271" s="24"/>
      <c r="M271" s="24"/>
      <c r="N271" s="24"/>
      <c r="O271" s="24"/>
      <c r="P271" s="24"/>
      <c r="Q271" s="24"/>
      <c r="R271" s="24"/>
    </row>
    <row r="272" spans="1:18" ht="15.75" customHeight="1" x14ac:dyDescent="0.2">
      <c r="A272" s="24"/>
      <c r="B272" s="24"/>
      <c r="C272" s="24"/>
      <c r="D272" s="24"/>
      <c r="E272" s="24"/>
      <c r="F272" s="24"/>
      <c r="G272" s="24"/>
      <c r="H272" s="40"/>
      <c r="I272" s="24"/>
      <c r="J272" s="24"/>
      <c r="K272" s="24"/>
      <c r="L272" s="24"/>
      <c r="M272" s="24"/>
      <c r="N272" s="24"/>
      <c r="O272" s="24"/>
      <c r="P272" s="24"/>
      <c r="Q272" s="24"/>
      <c r="R272" s="24"/>
    </row>
    <row r="273" spans="1:18" ht="15.75" customHeight="1" x14ac:dyDescent="0.2">
      <c r="A273" s="24"/>
      <c r="B273" s="24"/>
      <c r="C273" s="24"/>
      <c r="D273" s="24"/>
      <c r="E273" s="24"/>
      <c r="F273" s="24"/>
      <c r="G273" s="24"/>
      <c r="H273" s="40"/>
      <c r="I273" s="24"/>
      <c r="J273" s="24"/>
      <c r="K273" s="24"/>
      <c r="L273" s="24"/>
      <c r="M273" s="24"/>
      <c r="N273" s="24"/>
      <c r="O273" s="24"/>
      <c r="P273" s="24"/>
      <c r="Q273" s="24"/>
      <c r="R273" s="24"/>
    </row>
    <row r="274" spans="1:18" ht="15.75" customHeight="1" x14ac:dyDescent="0.2">
      <c r="A274" s="24"/>
      <c r="B274" s="24"/>
      <c r="C274" s="24"/>
      <c r="D274" s="24"/>
      <c r="E274" s="24"/>
      <c r="F274" s="24"/>
      <c r="G274" s="24"/>
      <c r="H274" s="40"/>
      <c r="I274" s="24"/>
      <c r="J274" s="24"/>
      <c r="K274" s="24"/>
      <c r="L274" s="24"/>
      <c r="M274" s="24"/>
      <c r="N274" s="24"/>
      <c r="O274" s="24"/>
      <c r="P274" s="24"/>
      <c r="Q274" s="24"/>
      <c r="R274" s="24"/>
    </row>
    <row r="275" spans="1:18" ht="15.75" customHeight="1" x14ac:dyDescent="0.2">
      <c r="A275" s="24"/>
      <c r="B275" s="24"/>
      <c r="C275" s="24"/>
      <c r="D275" s="24"/>
      <c r="E275" s="24"/>
      <c r="F275" s="24"/>
      <c r="G275" s="24"/>
      <c r="H275" s="40"/>
      <c r="I275" s="24"/>
      <c r="J275" s="24"/>
      <c r="K275" s="24"/>
      <c r="L275" s="24"/>
      <c r="M275" s="24"/>
      <c r="N275" s="24"/>
      <c r="O275" s="24"/>
      <c r="P275" s="24"/>
      <c r="Q275" s="24"/>
      <c r="R275" s="24"/>
    </row>
    <row r="276" spans="1:18" ht="15.75" customHeight="1" x14ac:dyDescent="0.2">
      <c r="A276" s="24"/>
      <c r="B276" s="24"/>
      <c r="C276" s="24"/>
      <c r="D276" s="24"/>
      <c r="E276" s="24"/>
      <c r="F276" s="24"/>
      <c r="G276" s="24"/>
      <c r="H276" s="40"/>
      <c r="I276" s="24"/>
      <c r="J276" s="24"/>
      <c r="K276" s="24"/>
      <c r="L276" s="24"/>
      <c r="M276" s="24"/>
      <c r="N276" s="24"/>
      <c r="O276" s="24"/>
      <c r="P276" s="24"/>
      <c r="Q276" s="24"/>
      <c r="R276" s="24"/>
    </row>
    <row r="277" spans="1:18" ht="15.75" customHeight="1" x14ac:dyDescent="0.2">
      <c r="A277" s="24"/>
      <c r="B277" s="24"/>
      <c r="C277" s="24"/>
      <c r="D277" s="24"/>
      <c r="E277" s="24"/>
      <c r="F277" s="24"/>
      <c r="G277" s="24"/>
      <c r="H277" s="40"/>
      <c r="I277" s="24"/>
      <c r="J277" s="24"/>
      <c r="K277" s="24"/>
      <c r="L277" s="24"/>
      <c r="M277" s="24"/>
      <c r="N277" s="24"/>
      <c r="O277" s="24"/>
      <c r="P277" s="24"/>
      <c r="Q277" s="24"/>
      <c r="R277" s="24"/>
    </row>
    <row r="278" spans="1:18" ht="15.75" customHeight="1" x14ac:dyDescent="0.2">
      <c r="A278" s="24"/>
      <c r="B278" s="24"/>
      <c r="C278" s="24"/>
      <c r="D278" s="24"/>
      <c r="E278" s="24"/>
      <c r="F278" s="24"/>
      <c r="G278" s="24"/>
      <c r="H278" s="40"/>
      <c r="I278" s="24"/>
      <c r="J278" s="24"/>
      <c r="K278" s="24"/>
      <c r="L278" s="24"/>
      <c r="M278" s="24"/>
      <c r="N278" s="24"/>
      <c r="O278" s="24"/>
      <c r="P278" s="24"/>
      <c r="Q278" s="24"/>
      <c r="R278" s="24"/>
    </row>
    <row r="279" spans="1:18" ht="15.75" customHeight="1" x14ac:dyDescent="0.2">
      <c r="A279" s="24"/>
      <c r="B279" s="24"/>
      <c r="C279" s="24"/>
      <c r="D279" s="24"/>
      <c r="E279" s="24"/>
      <c r="F279" s="24"/>
      <c r="G279" s="24"/>
      <c r="H279" s="40"/>
      <c r="I279" s="24"/>
      <c r="J279" s="24"/>
      <c r="K279" s="24"/>
      <c r="L279" s="24"/>
      <c r="M279" s="24"/>
      <c r="N279" s="24"/>
      <c r="O279" s="24"/>
      <c r="P279" s="24"/>
      <c r="Q279" s="24"/>
      <c r="R279" s="24"/>
    </row>
    <row r="280" spans="1:18" ht="15.75" customHeight="1" x14ac:dyDescent="0.2">
      <c r="A280" s="24"/>
      <c r="B280" s="24"/>
      <c r="C280" s="24"/>
      <c r="D280" s="24"/>
      <c r="E280" s="24"/>
      <c r="F280" s="24"/>
      <c r="G280" s="24"/>
      <c r="H280" s="40"/>
      <c r="I280" s="24"/>
      <c r="J280" s="24"/>
      <c r="K280" s="24"/>
      <c r="L280" s="24"/>
      <c r="M280" s="24"/>
      <c r="N280" s="24"/>
      <c r="O280" s="24"/>
      <c r="P280" s="24"/>
      <c r="Q280" s="24"/>
      <c r="R280" s="24"/>
    </row>
    <row r="281" spans="1:18" ht="15.75" customHeight="1" x14ac:dyDescent="0.2">
      <c r="A281" s="24"/>
      <c r="B281" s="24"/>
      <c r="C281" s="24"/>
      <c r="D281" s="24"/>
      <c r="E281" s="24"/>
      <c r="F281" s="24"/>
      <c r="G281" s="24"/>
      <c r="H281" s="40"/>
      <c r="I281" s="24"/>
      <c r="J281" s="24"/>
      <c r="K281" s="24"/>
      <c r="L281" s="24"/>
      <c r="M281" s="24"/>
      <c r="N281" s="24"/>
      <c r="O281" s="24"/>
      <c r="P281" s="24"/>
      <c r="Q281" s="24"/>
      <c r="R281" s="24"/>
    </row>
    <row r="282" spans="1:18" ht="15.75" customHeight="1" x14ac:dyDescent="0.2">
      <c r="A282" s="24"/>
      <c r="B282" s="24"/>
      <c r="C282" s="24"/>
      <c r="D282" s="24"/>
      <c r="E282" s="24"/>
      <c r="F282" s="24"/>
      <c r="G282" s="24"/>
      <c r="H282" s="40"/>
      <c r="I282" s="24"/>
      <c r="J282" s="24"/>
      <c r="K282" s="24"/>
      <c r="L282" s="24"/>
      <c r="M282" s="24"/>
      <c r="N282" s="24"/>
      <c r="O282" s="24"/>
      <c r="P282" s="24"/>
      <c r="Q282" s="24"/>
      <c r="R282" s="24"/>
    </row>
    <row r="283" spans="1:18" ht="15.75" customHeight="1" x14ac:dyDescent="0.2">
      <c r="A283" s="24"/>
      <c r="B283" s="24"/>
      <c r="C283" s="24"/>
      <c r="D283" s="24"/>
      <c r="E283" s="24"/>
      <c r="F283" s="24"/>
      <c r="G283" s="24"/>
      <c r="H283" s="40"/>
      <c r="I283" s="24"/>
      <c r="J283" s="24"/>
      <c r="K283" s="24"/>
      <c r="L283" s="24"/>
      <c r="M283" s="24"/>
      <c r="N283" s="24"/>
      <c r="O283" s="24"/>
      <c r="P283" s="24"/>
      <c r="Q283" s="24"/>
      <c r="R283" s="24"/>
    </row>
    <row r="284" spans="1:18" ht="15.75" customHeight="1" x14ac:dyDescent="0.2">
      <c r="A284" s="24"/>
      <c r="B284" s="24"/>
      <c r="C284" s="24"/>
      <c r="D284" s="24"/>
      <c r="E284" s="24"/>
      <c r="F284" s="24"/>
      <c r="G284" s="24"/>
      <c r="H284" s="40"/>
      <c r="I284" s="24"/>
      <c r="J284" s="24"/>
      <c r="K284" s="24"/>
      <c r="L284" s="24"/>
      <c r="M284" s="24"/>
      <c r="N284" s="24"/>
      <c r="O284" s="24"/>
      <c r="P284" s="24"/>
      <c r="Q284" s="24"/>
      <c r="R284" s="24"/>
    </row>
    <row r="285" spans="1:18" ht="15.75" customHeight="1" x14ac:dyDescent="0.2">
      <c r="A285" s="24"/>
      <c r="B285" s="24"/>
      <c r="C285" s="24"/>
      <c r="D285" s="24"/>
      <c r="E285" s="24"/>
      <c r="F285" s="24"/>
      <c r="G285" s="24"/>
      <c r="H285" s="40"/>
      <c r="I285" s="24"/>
      <c r="J285" s="24"/>
      <c r="K285" s="24"/>
      <c r="L285" s="24"/>
      <c r="M285" s="24"/>
      <c r="N285" s="24"/>
      <c r="O285" s="24"/>
      <c r="P285" s="24"/>
      <c r="Q285" s="24"/>
      <c r="R285" s="24"/>
    </row>
    <row r="286" spans="1:18" ht="15.75" customHeight="1" x14ac:dyDescent="0.2">
      <c r="A286" s="24"/>
      <c r="B286" s="24"/>
      <c r="C286" s="24"/>
      <c r="D286" s="24"/>
      <c r="E286" s="24"/>
      <c r="F286" s="24"/>
      <c r="G286" s="24"/>
      <c r="H286" s="40"/>
      <c r="I286" s="24"/>
      <c r="J286" s="24"/>
      <c r="K286" s="24"/>
      <c r="L286" s="24"/>
      <c r="M286" s="24"/>
      <c r="N286" s="24"/>
      <c r="O286" s="24"/>
      <c r="P286" s="24"/>
      <c r="Q286" s="24"/>
      <c r="R286" s="24"/>
    </row>
    <row r="287" spans="1:18" ht="15.75" customHeight="1" x14ac:dyDescent="0.2">
      <c r="A287" s="24"/>
      <c r="B287" s="24"/>
      <c r="C287" s="24"/>
      <c r="D287" s="24"/>
      <c r="E287" s="24"/>
      <c r="F287" s="24"/>
      <c r="G287" s="24"/>
      <c r="H287" s="40"/>
      <c r="I287" s="24"/>
      <c r="J287" s="24"/>
      <c r="K287" s="24"/>
      <c r="L287" s="24"/>
      <c r="M287" s="24"/>
      <c r="N287" s="24"/>
      <c r="O287" s="24"/>
      <c r="P287" s="24"/>
      <c r="Q287" s="24"/>
      <c r="R287" s="24"/>
    </row>
    <row r="288" spans="1:18" ht="15.75" customHeight="1" x14ac:dyDescent="0.2">
      <c r="A288" s="24"/>
      <c r="B288" s="24"/>
      <c r="C288" s="24"/>
      <c r="D288" s="24"/>
      <c r="E288" s="24"/>
      <c r="F288" s="24"/>
      <c r="G288" s="24"/>
      <c r="H288" s="40"/>
      <c r="I288" s="24"/>
      <c r="J288" s="24"/>
      <c r="K288" s="24"/>
      <c r="L288" s="24"/>
      <c r="M288" s="24"/>
      <c r="N288" s="24"/>
      <c r="O288" s="24"/>
      <c r="P288" s="24"/>
      <c r="Q288" s="24"/>
      <c r="R288" s="24"/>
    </row>
    <row r="289" spans="1:18" ht="15.75" customHeight="1" x14ac:dyDescent="0.2">
      <c r="A289" s="24"/>
      <c r="B289" s="24"/>
      <c r="C289" s="24"/>
      <c r="D289" s="24"/>
      <c r="E289" s="24"/>
      <c r="F289" s="24"/>
      <c r="G289" s="24"/>
      <c r="H289" s="40"/>
      <c r="I289" s="24"/>
      <c r="J289" s="24"/>
      <c r="K289" s="24"/>
      <c r="L289" s="24"/>
      <c r="M289" s="24"/>
      <c r="N289" s="24"/>
      <c r="O289" s="24"/>
      <c r="P289" s="24"/>
      <c r="Q289" s="24"/>
      <c r="R289" s="24"/>
    </row>
    <row r="290" spans="1:18" ht="15.75" customHeight="1" x14ac:dyDescent="0.2">
      <c r="A290" s="24"/>
      <c r="B290" s="24"/>
      <c r="C290" s="24"/>
      <c r="D290" s="24"/>
      <c r="E290" s="24"/>
      <c r="F290" s="24"/>
      <c r="G290" s="24"/>
      <c r="H290" s="40"/>
      <c r="I290" s="24"/>
      <c r="J290" s="24"/>
      <c r="K290" s="24"/>
      <c r="L290" s="24"/>
      <c r="M290" s="24"/>
      <c r="N290" s="24"/>
      <c r="O290" s="24"/>
      <c r="P290" s="24"/>
      <c r="Q290" s="24"/>
      <c r="R290" s="24"/>
    </row>
    <row r="291" spans="1:18" ht="15.75" customHeight="1" x14ac:dyDescent="0.2">
      <c r="A291" s="24"/>
      <c r="B291" s="24"/>
      <c r="C291" s="24"/>
      <c r="D291" s="24"/>
      <c r="E291" s="24"/>
      <c r="F291" s="24"/>
      <c r="G291" s="24"/>
      <c r="H291" s="40"/>
      <c r="I291" s="24"/>
      <c r="J291" s="24"/>
      <c r="K291" s="24"/>
      <c r="L291" s="24"/>
      <c r="M291" s="24"/>
      <c r="N291" s="24"/>
      <c r="O291" s="24"/>
      <c r="P291" s="24"/>
      <c r="Q291" s="24"/>
      <c r="R291" s="24"/>
    </row>
    <row r="292" spans="1:18" ht="15.75" customHeight="1" x14ac:dyDescent="0.2">
      <c r="A292" s="24"/>
      <c r="B292" s="24"/>
      <c r="C292" s="24"/>
      <c r="D292" s="24"/>
      <c r="E292" s="24"/>
      <c r="F292" s="24"/>
      <c r="G292" s="24"/>
      <c r="H292" s="40"/>
      <c r="I292" s="24"/>
      <c r="J292" s="24"/>
      <c r="K292" s="24"/>
      <c r="L292" s="24"/>
      <c r="M292" s="24"/>
      <c r="N292" s="24"/>
      <c r="O292" s="24"/>
      <c r="P292" s="24"/>
      <c r="Q292" s="24"/>
      <c r="R292" s="24"/>
    </row>
    <row r="293" spans="1:18" ht="15.75" customHeight="1" x14ac:dyDescent="0.2">
      <c r="A293" s="24"/>
      <c r="B293" s="24"/>
      <c r="C293" s="24"/>
      <c r="D293" s="24"/>
      <c r="E293" s="24"/>
      <c r="F293" s="24"/>
      <c r="G293" s="24"/>
      <c r="H293" s="40"/>
      <c r="I293" s="24"/>
      <c r="J293" s="24"/>
      <c r="K293" s="24"/>
      <c r="L293" s="24"/>
      <c r="M293" s="24"/>
      <c r="N293" s="24"/>
      <c r="O293" s="24"/>
      <c r="P293" s="24"/>
      <c r="Q293" s="24"/>
      <c r="R293" s="24"/>
    </row>
    <row r="294" spans="1:18" ht="15.75" customHeight="1" x14ac:dyDescent="0.2">
      <c r="A294" s="24"/>
      <c r="B294" s="24"/>
      <c r="C294" s="24"/>
      <c r="D294" s="24"/>
      <c r="E294" s="24"/>
      <c r="F294" s="24"/>
      <c r="G294" s="24"/>
      <c r="H294" s="40"/>
      <c r="I294" s="24"/>
      <c r="J294" s="24"/>
      <c r="K294" s="24"/>
      <c r="L294" s="24"/>
      <c r="M294" s="24"/>
      <c r="N294" s="24"/>
      <c r="O294" s="24"/>
      <c r="P294" s="24"/>
      <c r="Q294" s="24"/>
      <c r="R294" s="24"/>
    </row>
    <row r="295" spans="1:18" ht="15.75" customHeight="1" x14ac:dyDescent="0.2">
      <c r="A295" s="24"/>
      <c r="B295" s="24"/>
      <c r="C295" s="24"/>
      <c r="D295" s="24"/>
      <c r="E295" s="24"/>
      <c r="F295" s="24"/>
      <c r="G295" s="24"/>
      <c r="H295" s="40"/>
      <c r="I295" s="24"/>
      <c r="J295" s="24"/>
      <c r="K295" s="24"/>
      <c r="L295" s="24"/>
      <c r="M295" s="24"/>
      <c r="N295" s="24"/>
      <c r="O295" s="24"/>
      <c r="P295" s="24"/>
      <c r="Q295" s="24"/>
      <c r="R295" s="24"/>
    </row>
    <row r="296" spans="1:18" ht="15.75" customHeight="1" x14ac:dyDescent="0.2">
      <c r="A296" s="24"/>
      <c r="B296" s="24"/>
      <c r="C296" s="24"/>
      <c r="D296" s="24"/>
      <c r="E296" s="24"/>
      <c r="F296" s="24"/>
      <c r="G296" s="24"/>
      <c r="H296" s="40"/>
      <c r="I296" s="24"/>
      <c r="J296" s="24"/>
      <c r="K296" s="24"/>
      <c r="L296" s="24"/>
      <c r="M296" s="24"/>
      <c r="N296" s="24"/>
      <c r="O296" s="24"/>
      <c r="P296" s="24"/>
      <c r="Q296" s="24"/>
      <c r="R296" s="24"/>
    </row>
    <row r="297" spans="1:18" ht="15.75" customHeight="1" x14ac:dyDescent="0.2">
      <c r="A297" s="24"/>
      <c r="B297" s="24"/>
      <c r="C297" s="24"/>
      <c r="D297" s="24"/>
      <c r="E297" s="24"/>
      <c r="F297" s="24"/>
      <c r="G297" s="24"/>
      <c r="H297" s="40"/>
      <c r="I297" s="24"/>
      <c r="J297" s="24"/>
      <c r="K297" s="24"/>
      <c r="L297" s="24"/>
      <c r="M297" s="24"/>
      <c r="N297" s="24"/>
      <c r="O297" s="24"/>
      <c r="P297" s="24"/>
      <c r="Q297" s="24"/>
      <c r="R297" s="24"/>
    </row>
    <row r="298" spans="1:18" ht="15.75" customHeight="1" x14ac:dyDescent="0.2">
      <c r="A298" s="24"/>
      <c r="B298" s="24"/>
      <c r="C298" s="24"/>
      <c r="D298" s="24"/>
      <c r="E298" s="24"/>
      <c r="F298" s="24"/>
      <c r="G298" s="24"/>
      <c r="H298" s="40"/>
      <c r="I298" s="24"/>
      <c r="J298" s="24"/>
      <c r="K298" s="24"/>
      <c r="L298" s="24"/>
      <c r="M298" s="24"/>
      <c r="N298" s="24"/>
      <c r="O298" s="24"/>
      <c r="P298" s="24"/>
      <c r="Q298" s="24"/>
      <c r="R298" s="24"/>
    </row>
    <row r="299" spans="1:18" ht="15.75" customHeight="1" x14ac:dyDescent="0.2">
      <c r="A299" s="24"/>
      <c r="B299" s="24"/>
      <c r="C299" s="24"/>
      <c r="D299" s="24"/>
      <c r="E299" s="24"/>
      <c r="F299" s="24"/>
      <c r="G299" s="24"/>
      <c r="H299" s="40"/>
      <c r="I299" s="24"/>
      <c r="J299" s="24"/>
      <c r="K299" s="24"/>
      <c r="L299" s="24"/>
      <c r="M299" s="24"/>
      <c r="N299" s="24"/>
      <c r="O299" s="24"/>
      <c r="P299" s="24"/>
      <c r="Q299" s="24"/>
      <c r="R299" s="24"/>
    </row>
    <row r="300" spans="1:18" ht="15.75" customHeight="1" x14ac:dyDescent="0.2">
      <c r="A300" s="24"/>
      <c r="B300" s="24"/>
      <c r="C300" s="24"/>
      <c r="D300" s="24"/>
      <c r="E300" s="24"/>
      <c r="F300" s="24"/>
      <c r="G300" s="24"/>
      <c r="H300" s="40"/>
      <c r="I300" s="24"/>
      <c r="J300" s="24"/>
      <c r="K300" s="24"/>
      <c r="L300" s="24"/>
      <c r="M300" s="24"/>
      <c r="N300" s="24"/>
      <c r="O300" s="24"/>
      <c r="P300" s="24"/>
      <c r="Q300" s="24"/>
      <c r="R300" s="24"/>
    </row>
    <row r="301" spans="1:18" ht="15.75" customHeight="1" x14ac:dyDescent="0.2">
      <c r="A301" s="24"/>
      <c r="B301" s="24"/>
      <c r="C301" s="24"/>
      <c r="D301" s="24"/>
      <c r="E301" s="24"/>
      <c r="F301" s="24"/>
      <c r="G301" s="24"/>
      <c r="H301" s="40"/>
      <c r="I301" s="24"/>
      <c r="J301" s="24"/>
      <c r="K301" s="24"/>
      <c r="L301" s="24"/>
      <c r="M301" s="24"/>
      <c r="N301" s="24"/>
      <c r="O301" s="24"/>
      <c r="P301" s="24"/>
      <c r="Q301" s="24"/>
      <c r="R301" s="24"/>
    </row>
    <row r="302" spans="1:18" ht="15.75" customHeight="1" x14ac:dyDescent="0.2">
      <c r="A302" s="24"/>
      <c r="B302" s="24"/>
      <c r="C302" s="24"/>
      <c r="D302" s="24"/>
      <c r="E302" s="24"/>
      <c r="F302" s="24"/>
      <c r="G302" s="24"/>
      <c r="H302" s="40"/>
      <c r="I302" s="24"/>
      <c r="J302" s="24"/>
      <c r="K302" s="24"/>
      <c r="L302" s="24"/>
      <c r="M302" s="24"/>
      <c r="N302" s="24"/>
      <c r="O302" s="24"/>
      <c r="P302" s="24"/>
      <c r="Q302" s="24"/>
      <c r="R302" s="24"/>
    </row>
    <row r="303" spans="1:18" ht="15.75" customHeight="1" x14ac:dyDescent="0.2">
      <c r="A303" s="24"/>
      <c r="B303" s="24"/>
      <c r="C303" s="24"/>
      <c r="D303" s="24"/>
      <c r="E303" s="24"/>
      <c r="F303" s="24"/>
      <c r="G303" s="24"/>
      <c r="H303" s="40"/>
      <c r="I303" s="24"/>
      <c r="J303" s="24"/>
      <c r="K303" s="24"/>
      <c r="L303" s="24"/>
      <c r="M303" s="24"/>
      <c r="N303" s="24"/>
      <c r="O303" s="24"/>
      <c r="P303" s="24"/>
      <c r="Q303" s="24"/>
      <c r="R303" s="24"/>
    </row>
    <row r="304" spans="1:18" ht="15.75" customHeight="1" x14ac:dyDescent="0.2">
      <c r="A304" s="24"/>
      <c r="B304" s="24"/>
      <c r="C304" s="24"/>
      <c r="D304" s="24"/>
      <c r="E304" s="24"/>
      <c r="F304" s="24"/>
      <c r="G304" s="24"/>
      <c r="H304" s="40"/>
      <c r="I304" s="24"/>
      <c r="J304" s="24"/>
      <c r="K304" s="24"/>
      <c r="L304" s="24"/>
      <c r="M304" s="24"/>
      <c r="N304" s="24"/>
      <c r="O304" s="24"/>
      <c r="P304" s="24"/>
      <c r="Q304" s="24"/>
      <c r="R304" s="24"/>
    </row>
    <row r="305" spans="1:18" ht="15.75" customHeight="1" x14ac:dyDescent="0.2">
      <c r="A305" s="24"/>
      <c r="B305" s="24"/>
      <c r="C305" s="24"/>
      <c r="D305" s="24"/>
      <c r="E305" s="24"/>
      <c r="F305" s="24"/>
      <c r="G305" s="24"/>
      <c r="H305" s="40"/>
      <c r="I305" s="24"/>
      <c r="J305" s="24"/>
      <c r="K305" s="24"/>
      <c r="L305" s="24"/>
      <c r="M305" s="24"/>
      <c r="N305" s="24"/>
      <c r="O305" s="24"/>
      <c r="P305" s="24"/>
      <c r="Q305" s="24"/>
      <c r="R305" s="24"/>
    </row>
    <row r="306" spans="1:18" ht="15.75" customHeight="1" x14ac:dyDescent="0.2">
      <c r="A306" s="24"/>
      <c r="B306" s="24"/>
      <c r="C306" s="24"/>
      <c r="D306" s="24"/>
      <c r="E306" s="24"/>
      <c r="F306" s="24"/>
      <c r="G306" s="24"/>
      <c r="H306" s="40"/>
      <c r="I306" s="24"/>
      <c r="J306" s="24"/>
      <c r="K306" s="24"/>
      <c r="L306" s="24"/>
      <c r="M306" s="24"/>
      <c r="N306" s="24"/>
      <c r="O306" s="24"/>
      <c r="P306" s="24"/>
      <c r="Q306" s="24"/>
      <c r="R306" s="24"/>
    </row>
    <row r="307" spans="1:18" ht="15.75" customHeight="1" x14ac:dyDescent="0.2">
      <c r="A307" s="24"/>
      <c r="B307" s="24"/>
      <c r="C307" s="24"/>
      <c r="D307" s="24"/>
      <c r="E307" s="24"/>
      <c r="F307" s="24"/>
      <c r="G307" s="24"/>
      <c r="H307" s="40"/>
      <c r="I307" s="24"/>
      <c r="J307" s="24"/>
      <c r="K307" s="24"/>
      <c r="L307" s="24"/>
      <c r="M307" s="24"/>
      <c r="N307" s="24"/>
      <c r="O307" s="24"/>
      <c r="P307" s="24"/>
      <c r="Q307" s="24"/>
      <c r="R307" s="24"/>
    </row>
    <row r="308" spans="1:18" ht="15.75" customHeight="1" x14ac:dyDescent="0.2">
      <c r="A308" s="24"/>
      <c r="B308" s="24"/>
      <c r="C308" s="24"/>
      <c r="D308" s="24"/>
      <c r="E308" s="24"/>
      <c r="F308" s="24"/>
      <c r="G308" s="24"/>
      <c r="H308" s="40"/>
      <c r="I308" s="24"/>
      <c r="J308" s="24"/>
      <c r="K308" s="24"/>
      <c r="L308" s="24"/>
      <c r="M308" s="24"/>
      <c r="N308" s="24"/>
      <c r="O308" s="24"/>
      <c r="P308" s="24"/>
      <c r="Q308" s="24"/>
      <c r="R308" s="24"/>
    </row>
    <row r="309" spans="1:18" ht="15.75" customHeight="1" x14ac:dyDescent="0.2">
      <c r="A309" s="24"/>
      <c r="B309" s="24"/>
      <c r="C309" s="24"/>
      <c r="D309" s="24"/>
      <c r="E309" s="24"/>
      <c r="F309" s="24"/>
      <c r="G309" s="24"/>
      <c r="H309" s="40"/>
      <c r="I309" s="24"/>
      <c r="J309" s="24"/>
      <c r="K309" s="24"/>
      <c r="L309" s="24"/>
      <c r="M309" s="24"/>
      <c r="N309" s="24"/>
      <c r="O309" s="24"/>
      <c r="P309" s="24"/>
      <c r="Q309" s="24"/>
      <c r="R309" s="24"/>
    </row>
    <row r="310" spans="1:18" ht="15.75" customHeight="1" x14ac:dyDescent="0.2">
      <c r="A310" s="24"/>
      <c r="B310" s="24"/>
      <c r="C310" s="24"/>
      <c r="D310" s="24"/>
      <c r="E310" s="24"/>
      <c r="F310" s="24"/>
      <c r="G310" s="24"/>
      <c r="H310" s="40"/>
      <c r="I310" s="24"/>
      <c r="J310" s="24"/>
      <c r="K310" s="24"/>
      <c r="L310" s="24"/>
      <c r="M310" s="24"/>
      <c r="N310" s="24"/>
      <c r="O310" s="24"/>
      <c r="P310" s="24"/>
      <c r="Q310" s="24"/>
      <c r="R310" s="24"/>
    </row>
    <row r="311" spans="1:18" ht="15.75" customHeight="1" x14ac:dyDescent="0.2">
      <c r="A311" s="24"/>
      <c r="B311" s="24"/>
      <c r="C311" s="24"/>
      <c r="D311" s="24"/>
      <c r="E311" s="24"/>
      <c r="F311" s="24"/>
      <c r="G311" s="24"/>
      <c r="H311" s="40"/>
      <c r="I311" s="24"/>
      <c r="J311" s="24"/>
      <c r="K311" s="24"/>
      <c r="L311" s="24"/>
      <c r="M311" s="24"/>
      <c r="N311" s="24"/>
      <c r="O311" s="24"/>
      <c r="P311" s="24"/>
      <c r="Q311" s="24"/>
      <c r="R311" s="24"/>
    </row>
    <row r="312" spans="1:18" ht="15.75" customHeight="1" x14ac:dyDescent="0.2">
      <c r="A312" s="24"/>
      <c r="B312" s="24"/>
      <c r="C312" s="24"/>
      <c r="D312" s="24"/>
      <c r="E312" s="24"/>
      <c r="F312" s="24"/>
      <c r="G312" s="24"/>
      <c r="H312" s="40"/>
      <c r="I312" s="24"/>
      <c r="J312" s="24"/>
      <c r="K312" s="24"/>
      <c r="L312" s="24"/>
      <c r="M312" s="24"/>
      <c r="N312" s="24"/>
      <c r="O312" s="24"/>
      <c r="P312" s="24"/>
      <c r="Q312" s="24"/>
      <c r="R312" s="24"/>
    </row>
    <row r="313" spans="1:18" ht="15.75" customHeight="1" x14ac:dyDescent="0.2">
      <c r="A313" s="24"/>
      <c r="B313" s="24"/>
      <c r="C313" s="24"/>
      <c r="D313" s="24"/>
      <c r="E313" s="24"/>
      <c r="F313" s="24"/>
      <c r="G313" s="24"/>
      <c r="H313" s="40"/>
      <c r="I313" s="24"/>
      <c r="J313" s="24"/>
      <c r="K313" s="24"/>
      <c r="L313" s="24"/>
      <c r="M313" s="24"/>
      <c r="N313" s="24"/>
      <c r="O313" s="24"/>
      <c r="P313" s="24"/>
      <c r="Q313" s="24"/>
      <c r="R313" s="24"/>
    </row>
    <row r="314" spans="1:18" ht="15.75" customHeight="1" x14ac:dyDescent="0.2">
      <c r="A314" s="24"/>
      <c r="B314" s="24"/>
      <c r="C314" s="24"/>
      <c r="D314" s="24"/>
      <c r="E314" s="24"/>
      <c r="F314" s="24"/>
      <c r="G314" s="24"/>
      <c r="H314" s="40"/>
      <c r="I314" s="24"/>
      <c r="J314" s="24"/>
      <c r="K314" s="24"/>
      <c r="L314" s="24"/>
      <c r="M314" s="24"/>
      <c r="N314" s="24"/>
      <c r="O314" s="24"/>
      <c r="P314" s="24"/>
      <c r="Q314" s="24"/>
      <c r="R314" s="24"/>
    </row>
    <row r="315" spans="1:18" ht="15.75" customHeight="1" x14ac:dyDescent="0.2">
      <c r="A315" s="24"/>
      <c r="B315" s="24"/>
      <c r="C315" s="24"/>
      <c r="D315" s="24"/>
      <c r="E315" s="24"/>
      <c r="F315" s="24"/>
      <c r="G315" s="24"/>
      <c r="H315" s="40"/>
      <c r="I315" s="24"/>
      <c r="J315" s="24"/>
      <c r="K315" s="24"/>
      <c r="L315" s="24"/>
      <c r="M315" s="24"/>
      <c r="N315" s="24"/>
      <c r="O315" s="24"/>
      <c r="P315" s="24"/>
      <c r="Q315" s="24"/>
      <c r="R315" s="24"/>
    </row>
    <row r="316" spans="1:18" ht="15.75" customHeight="1" x14ac:dyDescent="0.2">
      <c r="A316" s="24"/>
      <c r="B316" s="24"/>
      <c r="C316" s="24"/>
      <c r="D316" s="24"/>
      <c r="E316" s="24"/>
      <c r="F316" s="24"/>
      <c r="G316" s="24"/>
      <c r="H316" s="40"/>
      <c r="I316" s="24"/>
      <c r="J316" s="24"/>
      <c r="K316" s="24"/>
      <c r="L316" s="24"/>
      <c r="M316" s="24"/>
      <c r="N316" s="24"/>
      <c r="O316" s="24"/>
      <c r="P316" s="24"/>
      <c r="Q316" s="24"/>
      <c r="R316" s="24"/>
    </row>
    <row r="317" spans="1:18" ht="15.75" customHeight="1" x14ac:dyDescent="0.2">
      <c r="A317" s="24"/>
      <c r="B317" s="24"/>
      <c r="C317" s="24"/>
      <c r="D317" s="24"/>
      <c r="E317" s="24"/>
      <c r="F317" s="24"/>
      <c r="G317" s="24"/>
      <c r="H317" s="40"/>
      <c r="I317" s="24"/>
      <c r="J317" s="24"/>
      <c r="K317" s="24"/>
      <c r="L317" s="24"/>
      <c r="M317" s="24"/>
      <c r="N317" s="24"/>
      <c r="O317" s="24"/>
      <c r="P317" s="24"/>
      <c r="Q317" s="24"/>
      <c r="R317" s="24"/>
    </row>
    <row r="318" spans="1:18" ht="15.75" customHeight="1" x14ac:dyDescent="0.2">
      <c r="A318" s="24"/>
      <c r="B318" s="24"/>
      <c r="C318" s="24"/>
      <c r="D318" s="24"/>
      <c r="E318" s="24"/>
      <c r="F318" s="24"/>
      <c r="G318" s="24"/>
      <c r="H318" s="40"/>
      <c r="I318" s="24"/>
      <c r="J318" s="24"/>
      <c r="K318" s="24"/>
      <c r="L318" s="24"/>
      <c r="M318" s="24"/>
      <c r="N318" s="24"/>
      <c r="O318" s="24"/>
      <c r="P318" s="24"/>
      <c r="Q318" s="24"/>
      <c r="R318" s="24"/>
    </row>
    <row r="319" spans="1:18" ht="15.75" customHeight="1" x14ac:dyDescent="0.2">
      <c r="A319" s="24"/>
      <c r="B319" s="24"/>
      <c r="C319" s="24"/>
      <c r="D319" s="24"/>
      <c r="E319" s="24"/>
      <c r="F319" s="24"/>
      <c r="G319" s="24"/>
      <c r="H319" s="40"/>
      <c r="I319" s="24"/>
      <c r="J319" s="24"/>
      <c r="K319" s="24"/>
      <c r="L319" s="24"/>
      <c r="M319" s="24"/>
      <c r="N319" s="24"/>
      <c r="O319" s="24"/>
      <c r="P319" s="24"/>
      <c r="Q319" s="24"/>
      <c r="R319" s="24"/>
    </row>
    <row r="320" spans="1:18" ht="15.75" customHeight="1" x14ac:dyDescent="0.2">
      <c r="A320" s="24"/>
      <c r="B320" s="24"/>
      <c r="C320" s="24"/>
      <c r="D320" s="24"/>
      <c r="E320" s="24"/>
      <c r="F320" s="24"/>
      <c r="G320" s="24"/>
      <c r="H320" s="40"/>
      <c r="I320" s="24"/>
      <c r="J320" s="24"/>
      <c r="K320" s="24"/>
      <c r="L320" s="24"/>
      <c r="M320" s="24"/>
      <c r="N320" s="24"/>
      <c r="O320" s="24"/>
      <c r="P320" s="24"/>
      <c r="Q320" s="24"/>
      <c r="R320" s="24"/>
    </row>
    <row r="321" spans="1:18" ht="15.75" customHeight="1" x14ac:dyDescent="0.2">
      <c r="A321" s="24"/>
      <c r="B321" s="24"/>
      <c r="C321" s="24"/>
      <c r="D321" s="24"/>
      <c r="E321" s="24"/>
      <c r="F321" s="24"/>
      <c r="G321" s="24"/>
      <c r="H321" s="40"/>
      <c r="I321" s="24"/>
      <c r="J321" s="24"/>
      <c r="K321" s="24"/>
      <c r="L321" s="24"/>
      <c r="M321" s="24"/>
      <c r="N321" s="24"/>
      <c r="O321" s="24"/>
      <c r="P321" s="24"/>
      <c r="Q321" s="24"/>
      <c r="R321" s="24"/>
    </row>
    <row r="322" spans="1:18" ht="15.75" customHeight="1" x14ac:dyDescent="0.2">
      <c r="A322" s="24"/>
      <c r="B322" s="24"/>
      <c r="C322" s="24"/>
      <c r="D322" s="24"/>
      <c r="E322" s="24"/>
      <c r="F322" s="24"/>
      <c r="G322" s="24"/>
      <c r="H322" s="40"/>
      <c r="I322" s="24"/>
      <c r="J322" s="24"/>
      <c r="K322" s="24"/>
      <c r="L322" s="24"/>
      <c r="M322" s="24"/>
      <c r="N322" s="24"/>
      <c r="O322" s="24"/>
      <c r="P322" s="24"/>
      <c r="Q322" s="24"/>
      <c r="R322" s="24"/>
    </row>
    <row r="323" spans="1:18" ht="15.75" customHeight="1" x14ac:dyDescent="0.2">
      <c r="A323" s="24"/>
      <c r="B323" s="24"/>
      <c r="C323" s="24"/>
      <c r="D323" s="24"/>
      <c r="E323" s="24"/>
      <c r="F323" s="24"/>
      <c r="G323" s="24"/>
      <c r="H323" s="40"/>
      <c r="I323" s="24"/>
      <c r="J323" s="24"/>
      <c r="K323" s="24"/>
      <c r="L323" s="24"/>
      <c r="M323" s="24"/>
      <c r="N323" s="24"/>
      <c r="O323" s="24"/>
      <c r="P323" s="24"/>
      <c r="Q323" s="24"/>
      <c r="R323" s="24"/>
    </row>
    <row r="324" spans="1:18" ht="15.75" customHeight="1" x14ac:dyDescent="0.2">
      <c r="A324" s="24"/>
      <c r="B324" s="24"/>
      <c r="C324" s="24"/>
      <c r="D324" s="24"/>
      <c r="E324" s="24"/>
      <c r="F324" s="24"/>
      <c r="G324" s="24"/>
      <c r="H324" s="40"/>
      <c r="I324" s="24"/>
      <c r="J324" s="24"/>
      <c r="K324" s="24"/>
      <c r="L324" s="24"/>
      <c r="M324" s="24"/>
      <c r="N324" s="24"/>
      <c r="O324" s="24"/>
      <c r="P324" s="24"/>
      <c r="Q324" s="24"/>
      <c r="R324" s="24"/>
    </row>
    <row r="325" spans="1:18" ht="15.75" customHeight="1" x14ac:dyDescent="0.2">
      <c r="A325" s="24"/>
      <c r="B325" s="24"/>
      <c r="C325" s="24"/>
      <c r="D325" s="24"/>
      <c r="E325" s="24"/>
      <c r="F325" s="24"/>
      <c r="G325" s="24"/>
      <c r="H325" s="40"/>
      <c r="I325" s="24"/>
      <c r="J325" s="24"/>
      <c r="K325" s="24"/>
      <c r="L325" s="24"/>
      <c r="M325" s="24"/>
      <c r="N325" s="24"/>
      <c r="O325" s="24"/>
      <c r="P325" s="24"/>
      <c r="Q325" s="24"/>
      <c r="R325" s="24"/>
    </row>
    <row r="326" spans="1:18" ht="15.75" customHeight="1" x14ac:dyDescent="0.2">
      <c r="A326" s="24"/>
      <c r="B326" s="24"/>
      <c r="C326" s="24"/>
      <c r="D326" s="24"/>
      <c r="E326" s="24"/>
      <c r="F326" s="24"/>
      <c r="G326" s="24"/>
      <c r="H326" s="40"/>
      <c r="I326" s="24"/>
      <c r="J326" s="24"/>
      <c r="K326" s="24"/>
      <c r="L326" s="24"/>
      <c r="M326" s="24"/>
      <c r="N326" s="24"/>
      <c r="O326" s="24"/>
      <c r="P326" s="24"/>
      <c r="Q326" s="24"/>
      <c r="R326" s="24"/>
    </row>
    <row r="327" spans="1:18" ht="15.75" customHeight="1" x14ac:dyDescent="0.2">
      <c r="A327" s="24"/>
      <c r="B327" s="24"/>
      <c r="C327" s="24"/>
      <c r="D327" s="24"/>
      <c r="E327" s="24"/>
      <c r="F327" s="24"/>
      <c r="G327" s="24"/>
      <c r="H327" s="40"/>
      <c r="I327" s="24"/>
      <c r="J327" s="24"/>
      <c r="K327" s="24"/>
      <c r="L327" s="24"/>
      <c r="M327" s="24"/>
      <c r="N327" s="24"/>
      <c r="O327" s="24"/>
      <c r="P327" s="24"/>
      <c r="Q327" s="24"/>
      <c r="R327" s="24"/>
    </row>
    <row r="328" spans="1:18" ht="15.75" customHeight="1" x14ac:dyDescent="0.2">
      <c r="A328" s="24"/>
      <c r="B328" s="24"/>
      <c r="C328" s="24"/>
      <c r="D328" s="24"/>
      <c r="E328" s="24"/>
      <c r="F328" s="24"/>
      <c r="G328" s="24"/>
      <c r="H328" s="40"/>
      <c r="I328" s="24"/>
      <c r="J328" s="24"/>
      <c r="K328" s="24"/>
      <c r="L328" s="24"/>
      <c r="M328" s="24"/>
      <c r="N328" s="24"/>
      <c r="O328" s="24"/>
      <c r="P328" s="24"/>
      <c r="Q328" s="24"/>
      <c r="R328" s="24"/>
    </row>
    <row r="329" spans="1:18" ht="15.75" customHeight="1" x14ac:dyDescent="0.2">
      <c r="A329" s="24"/>
      <c r="B329" s="24"/>
      <c r="C329" s="24"/>
      <c r="D329" s="24"/>
      <c r="E329" s="24"/>
      <c r="F329" s="24"/>
      <c r="G329" s="24"/>
      <c r="H329" s="40"/>
      <c r="I329" s="24"/>
      <c r="J329" s="24"/>
      <c r="K329" s="24"/>
      <c r="L329" s="24"/>
      <c r="M329" s="24"/>
      <c r="N329" s="24"/>
      <c r="O329" s="24"/>
      <c r="P329" s="24"/>
      <c r="Q329" s="24"/>
      <c r="R329" s="24"/>
    </row>
    <row r="330" spans="1:18" ht="15.75" customHeight="1" x14ac:dyDescent="0.2">
      <c r="A330" s="24"/>
      <c r="B330" s="24"/>
      <c r="C330" s="24"/>
      <c r="D330" s="24"/>
      <c r="E330" s="24"/>
      <c r="F330" s="24"/>
      <c r="G330" s="24"/>
      <c r="H330" s="40"/>
      <c r="I330" s="24"/>
      <c r="J330" s="24"/>
      <c r="K330" s="24"/>
      <c r="L330" s="24"/>
      <c r="M330" s="24"/>
      <c r="N330" s="24"/>
      <c r="O330" s="24"/>
      <c r="P330" s="24"/>
      <c r="Q330" s="24"/>
      <c r="R330" s="24"/>
    </row>
    <row r="331" spans="1:18" ht="15.75" customHeight="1" x14ac:dyDescent="0.2">
      <c r="A331" s="24"/>
      <c r="B331" s="24"/>
      <c r="C331" s="24"/>
      <c r="D331" s="24"/>
      <c r="E331" s="24"/>
      <c r="F331" s="24"/>
      <c r="G331" s="24"/>
      <c r="H331" s="40"/>
      <c r="I331" s="24"/>
      <c r="J331" s="24"/>
      <c r="K331" s="24"/>
      <c r="L331" s="24"/>
      <c r="M331" s="24"/>
      <c r="N331" s="24"/>
      <c r="O331" s="24"/>
      <c r="P331" s="24"/>
      <c r="Q331" s="24"/>
      <c r="R331" s="24"/>
    </row>
    <row r="332" spans="1:18" ht="15.75" customHeight="1" x14ac:dyDescent="0.2">
      <c r="A332" s="24"/>
      <c r="B332" s="24"/>
      <c r="C332" s="24"/>
      <c r="D332" s="24"/>
      <c r="E332" s="24"/>
      <c r="F332" s="24"/>
      <c r="G332" s="24"/>
      <c r="H332" s="40"/>
      <c r="I332" s="24"/>
      <c r="J332" s="24"/>
      <c r="K332" s="24"/>
      <c r="L332" s="24"/>
      <c r="M332" s="24"/>
      <c r="N332" s="24"/>
      <c r="O332" s="24"/>
      <c r="P332" s="24"/>
      <c r="Q332" s="24"/>
      <c r="R332" s="24"/>
    </row>
    <row r="333" spans="1:18" ht="15.75" customHeight="1" x14ac:dyDescent="0.2">
      <c r="A333" s="24"/>
      <c r="B333" s="24"/>
      <c r="C333" s="24"/>
      <c r="D333" s="24"/>
      <c r="E333" s="24"/>
      <c r="F333" s="24"/>
      <c r="G333" s="24"/>
      <c r="H333" s="40"/>
      <c r="I333" s="24"/>
      <c r="J333" s="24"/>
      <c r="K333" s="24"/>
      <c r="L333" s="24"/>
      <c r="M333" s="24"/>
      <c r="N333" s="24"/>
      <c r="O333" s="24"/>
      <c r="P333" s="24"/>
      <c r="Q333" s="24"/>
      <c r="R333" s="24"/>
    </row>
    <row r="334" spans="1:18" ht="15.75" customHeight="1" x14ac:dyDescent="0.2">
      <c r="A334" s="24"/>
      <c r="B334" s="24"/>
      <c r="C334" s="24"/>
      <c r="D334" s="24"/>
      <c r="E334" s="24"/>
      <c r="F334" s="24"/>
      <c r="G334" s="24"/>
      <c r="H334" s="40"/>
      <c r="I334" s="24"/>
      <c r="J334" s="24"/>
      <c r="K334" s="24"/>
      <c r="L334" s="24"/>
      <c r="M334" s="24"/>
      <c r="N334" s="24"/>
      <c r="O334" s="24"/>
      <c r="P334" s="24"/>
      <c r="Q334" s="24"/>
      <c r="R334" s="24"/>
    </row>
    <row r="335" spans="1:18" ht="15.75" customHeight="1" x14ac:dyDescent="0.2">
      <c r="A335" s="24"/>
      <c r="B335" s="24"/>
      <c r="C335" s="24"/>
      <c r="D335" s="24"/>
      <c r="E335" s="24"/>
      <c r="F335" s="24"/>
      <c r="G335" s="24"/>
      <c r="H335" s="40"/>
      <c r="I335" s="24"/>
      <c r="J335" s="24"/>
      <c r="K335" s="24"/>
      <c r="L335" s="24"/>
      <c r="M335" s="24"/>
      <c r="N335" s="24"/>
      <c r="O335" s="24"/>
      <c r="P335" s="24"/>
      <c r="Q335" s="24"/>
      <c r="R335" s="24"/>
    </row>
    <row r="336" spans="1:18" ht="15.75" customHeight="1" x14ac:dyDescent="0.2">
      <c r="A336" s="24"/>
      <c r="B336" s="24"/>
      <c r="C336" s="24"/>
      <c r="D336" s="24"/>
      <c r="E336" s="24"/>
      <c r="F336" s="24"/>
      <c r="G336" s="24"/>
      <c r="H336" s="40"/>
      <c r="I336" s="24"/>
      <c r="J336" s="24"/>
      <c r="K336" s="24"/>
      <c r="L336" s="24"/>
      <c r="M336" s="24"/>
      <c r="N336" s="24"/>
      <c r="O336" s="24"/>
      <c r="P336" s="24"/>
      <c r="Q336" s="24"/>
      <c r="R336" s="24"/>
    </row>
    <row r="337" spans="1:18" ht="15.75" customHeight="1" x14ac:dyDescent="0.2">
      <c r="A337" s="24"/>
      <c r="B337" s="24"/>
      <c r="C337" s="24"/>
      <c r="D337" s="24"/>
      <c r="E337" s="24"/>
      <c r="F337" s="24"/>
      <c r="G337" s="24"/>
      <c r="H337" s="40"/>
      <c r="I337" s="24"/>
      <c r="J337" s="24"/>
      <c r="K337" s="24"/>
      <c r="L337" s="24"/>
      <c r="M337" s="24"/>
      <c r="N337" s="24"/>
      <c r="O337" s="24"/>
      <c r="P337" s="24"/>
      <c r="Q337" s="24"/>
      <c r="R337" s="24"/>
    </row>
    <row r="338" spans="1:18" ht="15.75" customHeight="1" x14ac:dyDescent="0.2">
      <c r="A338" s="24"/>
      <c r="B338" s="24"/>
      <c r="C338" s="24"/>
      <c r="D338" s="24"/>
      <c r="E338" s="24"/>
      <c r="F338" s="24"/>
      <c r="G338" s="24"/>
      <c r="H338" s="40"/>
      <c r="I338" s="24"/>
      <c r="J338" s="24"/>
      <c r="K338" s="24"/>
      <c r="L338" s="24"/>
      <c r="M338" s="24"/>
      <c r="N338" s="24"/>
      <c r="O338" s="24"/>
      <c r="P338" s="24"/>
      <c r="Q338" s="24"/>
      <c r="R338" s="24"/>
    </row>
    <row r="339" spans="1:18" ht="15.75" customHeight="1" x14ac:dyDescent="0.2">
      <c r="A339" s="24"/>
      <c r="B339" s="24"/>
      <c r="C339" s="24"/>
      <c r="D339" s="24"/>
      <c r="E339" s="24"/>
      <c r="F339" s="24"/>
      <c r="G339" s="24"/>
      <c r="H339" s="40"/>
      <c r="I339" s="24"/>
      <c r="J339" s="24"/>
      <c r="K339" s="24"/>
      <c r="L339" s="24"/>
      <c r="M339" s="24"/>
      <c r="N339" s="24"/>
      <c r="O339" s="24"/>
      <c r="P339" s="24"/>
      <c r="Q339" s="24"/>
      <c r="R339" s="24"/>
    </row>
    <row r="340" spans="1:18" ht="15.75" customHeight="1" x14ac:dyDescent="0.2">
      <c r="A340" s="24"/>
      <c r="B340" s="24"/>
      <c r="C340" s="24"/>
      <c r="D340" s="24"/>
      <c r="E340" s="24"/>
      <c r="F340" s="24"/>
      <c r="G340" s="24"/>
      <c r="H340" s="40"/>
      <c r="I340" s="24"/>
      <c r="J340" s="24"/>
      <c r="K340" s="24"/>
      <c r="L340" s="24"/>
      <c r="M340" s="24"/>
      <c r="N340" s="24"/>
      <c r="O340" s="24"/>
      <c r="P340" s="24"/>
      <c r="Q340" s="24"/>
      <c r="R340" s="24"/>
    </row>
    <row r="341" spans="1:18" ht="15.75" customHeight="1" x14ac:dyDescent="0.2">
      <c r="A341" s="24"/>
      <c r="B341" s="24"/>
      <c r="C341" s="24"/>
      <c r="D341" s="24"/>
      <c r="E341" s="24"/>
      <c r="F341" s="24"/>
      <c r="G341" s="24"/>
      <c r="H341" s="40"/>
      <c r="I341" s="24"/>
      <c r="J341" s="24"/>
      <c r="K341" s="24"/>
      <c r="L341" s="24"/>
      <c r="M341" s="24"/>
      <c r="N341" s="24"/>
      <c r="O341" s="24"/>
      <c r="P341" s="24"/>
      <c r="Q341" s="24"/>
      <c r="R341" s="24"/>
    </row>
    <row r="342" spans="1:18" ht="15.75" customHeight="1" x14ac:dyDescent="0.2">
      <c r="A342" s="24"/>
      <c r="B342" s="24"/>
      <c r="C342" s="24"/>
      <c r="D342" s="24"/>
      <c r="E342" s="24"/>
      <c r="F342" s="24"/>
      <c r="G342" s="24"/>
      <c r="H342" s="40"/>
      <c r="I342" s="24"/>
      <c r="J342" s="24"/>
      <c r="K342" s="24"/>
      <c r="L342" s="24"/>
      <c r="M342" s="24"/>
      <c r="N342" s="24"/>
      <c r="O342" s="24"/>
      <c r="P342" s="24"/>
      <c r="Q342" s="24"/>
      <c r="R342" s="24"/>
    </row>
    <row r="343" spans="1:18" ht="15.75" customHeight="1" x14ac:dyDescent="0.2">
      <c r="A343" s="24"/>
      <c r="B343" s="24"/>
      <c r="C343" s="24"/>
      <c r="D343" s="24"/>
      <c r="E343" s="24"/>
      <c r="F343" s="24"/>
      <c r="G343" s="24"/>
      <c r="H343" s="40"/>
      <c r="I343" s="24"/>
      <c r="J343" s="24"/>
      <c r="K343" s="24"/>
      <c r="L343" s="24"/>
      <c r="M343" s="24"/>
      <c r="N343" s="24"/>
      <c r="O343" s="24"/>
      <c r="P343" s="24"/>
      <c r="Q343" s="24"/>
      <c r="R343" s="24"/>
    </row>
    <row r="344" spans="1:18" ht="15.75" customHeight="1" x14ac:dyDescent="0.2">
      <c r="A344" s="24"/>
      <c r="B344" s="24"/>
      <c r="C344" s="24"/>
      <c r="D344" s="24"/>
      <c r="E344" s="24"/>
      <c r="F344" s="24"/>
      <c r="G344" s="24"/>
      <c r="H344" s="40"/>
      <c r="I344" s="24"/>
      <c r="J344" s="24"/>
      <c r="K344" s="24"/>
      <c r="L344" s="24"/>
      <c r="M344" s="24"/>
      <c r="N344" s="24"/>
      <c r="O344" s="24"/>
      <c r="P344" s="24"/>
      <c r="Q344" s="24"/>
      <c r="R344" s="24"/>
    </row>
    <row r="345" spans="1:18" ht="15.75" customHeight="1" x14ac:dyDescent="0.2">
      <c r="A345" s="24"/>
      <c r="B345" s="24"/>
      <c r="C345" s="24"/>
      <c r="D345" s="24"/>
      <c r="E345" s="24"/>
      <c r="F345" s="24"/>
      <c r="G345" s="24"/>
      <c r="H345" s="40"/>
      <c r="I345" s="24"/>
      <c r="J345" s="24"/>
      <c r="K345" s="24"/>
      <c r="L345" s="24"/>
      <c r="M345" s="24"/>
      <c r="N345" s="24"/>
      <c r="O345" s="24"/>
      <c r="P345" s="24"/>
      <c r="Q345" s="24"/>
      <c r="R345" s="24"/>
    </row>
    <row r="346" spans="1:18" ht="15.75" customHeight="1" x14ac:dyDescent="0.2">
      <c r="A346" s="24"/>
      <c r="B346" s="24"/>
      <c r="C346" s="24"/>
      <c r="D346" s="24"/>
      <c r="E346" s="24"/>
      <c r="F346" s="24"/>
      <c r="G346" s="24"/>
      <c r="H346" s="40"/>
      <c r="I346" s="24"/>
      <c r="J346" s="24"/>
      <c r="K346" s="24"/>
      <c r="L346" s="24"/>
      <c r="M346" s="24"/>
      <c r="N346" s="24"/>
      <c r="O346" s="24"/>
      <c r="P346" s="24"/>
      <c r="Q346" s="24"/>
      <c r="R346" s="24"/>
    </row>
    <row r="347" spans="1:18" ht="15.75" customHeight="1" x14ac:dyDescent="0.2">
      <c r="A347" s="24"/>
      <c r="B347" s="24"/>
      <c r="C347" s="24"/>
      <c r="D347" s="24"/>
      <c r="E347" s="24"/>
      <c r="F347" s="24"/>
      <c r="G347" s="24"/>
      <c r="H347" s="40"/>
      <c r="I347" s="24"/>
      <c r="J347" s="24"/>
      <c r="K347" s="24"/>
      <c r="L347" s="24"/>
      <c r="M347" s="24"/>
      <c r="N347" s="24"/>
      <c r="O347" s="24"/>
      <c r="P347" s="24"/>
      <c r="Q347" s="24"/>
      <c r="R347" s="24"/>
    </row>
    <row r="348" spans="1:18" ht="15.75" customHeight="1" x14ac:dyDescent="0.2">
      <c r="A348" s="24"/>
      <c r="B348" s="24"/>
      <c r="C348" s="24"/>
      <c r="D348" s="24"/>
      <c r="E348" s="24"/>
      <c r="F348" s="24"/>
      <c r="G348" s="24"/>
      <c r="H348" s="40"/>
      <c r="I348" s="24"/>
      <c r="J348" s="24"/>
      <c r="K348" s="24"/>
      <c r="L348" s="24"/>
      <c r="M348" s="24"/>
      <c r="N348" s="24"/>
      <c r="O348" s="24"/>
      <c r="P348" s="24"/>
      <c r="Q348" s="24"/>
      <c r="R348" s="24"/>
    </row>
    <row r="349" spans="1:18" ht="15.75" customHeight="1" x14ac:dyDescent="0.2">
      <c r="A349" s="24"/>
      <c r="B349" s="24"/>
      <c r="C349" s="24"/>
      <c r="D349" s="24"/>
      <c r="E349" s="24"/>
      <c r="F349" s="24"/>
      <c r="G349" s="24"/>
      <c r="H349" s="40"/>
      <c r="I349" s="24"/>
      <c r="J349" s="24"/>
      <c r="K349" s="24"/>
      <c r="L349" s="24"/>
      <c r="M349" s="24"/>
      <c r="N349" s="24"/>
      <c r="O349" s="24"/>
      <c r="P349" s="24"/>
      <c r="Q349" s="24"/>
      <c r="R349" s="24"/>
    </row>
    <row r="350" spans="1:18" ht="15.75" customHeight="1" x14ac:dyDescent="0.2">
      <c r="A350" s="24"/>
      <c r="B350" s="24"/>
      <c r="C350" s="24"/>
      <c r="D350" s="24"/>
      <c r="E350" s="24"/>
      <c r="F350" s="24"/>
      <c r="G350" s="24"/>
      <c r="H350" s="40"/>
      <c r="I350" s="24"/>
      <c r="J350" s="24"/>
      <c r="K350" s="24"/>
      <c r="L350" s="24"/>
      <c r="M350" s="24"/>
      <c r="N350" s="24"/>
      <c r="O350" s="24"/>
      <c r="P350" s="24"/>
      <c r="Q350" s="24"/>
      <c r="R350" s="24"/>
    </row>
    <row r="351" spans="1:18" ht="15.75" customHeight="1" x14ac:dyDescent="0.2">
      <c r="A351" s="24"/>
      <c r="B351" s="24"/>
      <c r="C351" s="24"/>
      <c r="D351" s="24"/>
      <c r="E351" s="24"/>
      <c r="F351" s="24"/>
      <c r="G351" s="24"/>
      <c r="H351" s="40"/>
      <c r="I351" s="24"/>
      <c r="J351" s="24"/>
      <c r="K351" s="24"/>
      <c r="L351" s="24"/>
      <c r="M351" s="24"/>
      <c r="N351" s="24"/>
      <c r="O351" s="24"/>
      <c r="P351" s="24"/>
      <c r="Q351" s="24"/>
      <c r="R351" s="24"/>
    </row>
    <row r="352" spans="1:18" ht="15.75" customHeight="1" x14ac:dyDescent="0.2">
      <c r="A352" s="24"/>
      <c r="B352" s="24"/>
      <c r="C352" s="24"/>
      <c r="D352" s="24"/>
      <c r="E352" s="24"/>
      <c r="F352" s="24"/>
      <c r="G352" s="24"/>
      <c r="H352" s="40"/>
      <c r="I352" s="24"/>
      <c r="J352" s="24"/>
      <c r="K352" s="24"/>
      <c r="L352" s="24"/>
      <c r="M352" s="24"/>
      <c r="N352" s="24"/>
      <c r="O352" s="24"/>
      <c r="P352" s="24"/>
      <c r="Q352" s="24"/>
      <c r="R352" s="24"/>
    </row>
    <row r="353" spans="1:18" ht="15.75" customHeight="1" x14ac:dyDescent="0.2">
      <c r="A353" s="24"/>
      <c r="B353" s="24"/>
      <c r="C353" s="24"/>
      <c r="D353" s="24"/>
      <c r="E353" s="24"/>
      <c r="F353" s="24"/>
      <c r="G353" s="24"/>
      <c r="H353" s="40"/>
      <c r="I353" s="24"/>
      <c r="J353" s="24"/>
      <c r="K353" s="24"/>
      <c r="L353" s="24"/>
      <c r="M353" s="24"/>
      <c r="N353" s="24"/>
      <c r="O353" s="24"/>
      <c r="P353" s="24"/>
      <c r="Q353" s="24"/>
      <c r="R353" s="24"/>
    </row>
    <row r="354" spans="1:18" ht="15.75" customHeight="1" x14ac:dyDescent="0.2">
      <c r="A354" s="24"/>
      <c r="B354" s="24"/>
      <c r="C354" s="24"/>
      <c r="D354" s="24"/>
      <c r="E354" s="24"/>
      <c r="F354" s="24"/>
      <c r="G354" s="24"/>
      <c r="H354" s="40"/>
      <c r="I354" s="24"/>
      <c r="J354" s="24"/>
      <c r="K354" s="24"/>
      <c r="L354" s="24"/>
      <c r="M354" s="24"/>
      <c r="N354" s="24"/>
      <c r="O354" s="24"/>
      <c r="P354" s="24"/>
      <c r="Q354" s="24"/>
      <c r="R354" s="24"/>
    </row>
    <row r="355" spans="1:18" ht="15.75" customHeight="1" x14ac:dyDescent="0.2">
      <c r="A355" s="24"/>
      <c r="B355" s="24"/>
      <c r="C355" s="24"/>
      <c r="D355" s="24"/>
      <c r="E355" s="24"/>
      <c r="F355" s="24"/>
      <c r="G355" s="24"/>
      <c r="H355" s="40"/>
      <c r="I355" s="24"/>
      <c r="J355" s="24"/>
      <c r="K355" s="24"/>
      <c r="L355" s="24"/>
      <c r="M355" s="24"/>
      <c r="N355" s="24"/>
      <c r="O355" s="24"/>
      <c r="P355" s="24"/>
      <c r="Q355" s="24"/>
      <c r="R355" s="24"/>
    </row>
    <row r="356" spans="1:18" ht="15.75" customHeight="1" x14ac:dyDescent="0.2">
      <c r="A356" s="24"/>
      <c r="B356" s="24"/>
      <c r="C356" s="24"/>
      <c r="D356" s="24"/>
      <c r="E356" s="24"/>
      <c r="F356" s="24"/>
      <c r="G356" s="24"/>
      <c r="H356" s="40"/>
      <c r="I356" s="24"/>
      <c r="J356" s="24"/>
      <c r="K356" s="24"/>
      <c r="L356" s="24"/>
      <c r="M356" s="24"/>
      <c r="N356" s="24"/>
      <c r="O356" s="24"/>
      <c r="P356" s="24"/>
      <c r="Q356" s="24"/>
      <c r="R356" s="24"/>
    </row>
    <row r="357" spans="1:18" ht="15.75" customHeight="1" x14ac:dyDescent="0.2">
      <c r="A357" s="24"/>
      <c r="B357" s="24"/>
      <c r="C357" s="24"/>
      <c r="D357" s="24"/>
      <c r="E357" s="24"/>
      <c r="F357" s="24"/>
      <c r="G357" s="24"/>
      <c r="H357" s="40"/>
      <c r="I357" s="24"/>
      <c r="J357" s="24"/>
      <c r="K357" s="24"/>
      <c r="L357" s="24"/>
      <c r="M357" s="24"/>
      <c r="N357" s="24"/>
      <c r="O357" s="24"/>
      <c r="P357" s="24"/>
      <c r="Q357" s="24"/>
      <c r="R357" s="24"/>
    </row>
    <row r="358" spans="1:18" ht="15.75" customHeight="1" x14ac:dyDescent="0.2">
      <c r="A358" s="24"/>
      <c r="B358" s="24"/>
      <c r="C358" s="24"/>
      <c r="D358" s="24"/>
      <c r="E358" s="24"/>
      <c r="F358" s="24"/>
      <c r="G358" s="24"/>
      <c r="H358" s="40"/>
      <c r="I358" s="24"/>
      <c r="J358" s="24"/>
      <c r="K358" s="24"/>
      <c r="L358" s="24"/>
      <c r="M358" s="24"/>
      <c r="N358" s="24"/>
      <c r="O358" s="24"/>
      <c r="P358" s="24"/>
      <c r="Q358" s="24"/>
      <c r="R358" s="24"/>
    </row>
    <row r="359" spans="1:18" ht="15.75" customHeight="1" x14ac:dyDescent="0.2">
      <c r="A359" s="24"/>
      <c r="B359" s="24"/>
      <c r="C359" s="24"/>
      <c r="D359" s="24"/>
      <c r="E359" s="24"/>
      <c r="F359" s="24"/>
      <c r="G359" s="24"/>
      <c r="H359" s="40"/>
      <c r="I359" s="24"/>
      <c r="J359" s="24"/>
      <c r="K359" s="24"/>
      <c r="L359" s="24"/>
      <c r="M359" s="24"/>
      <c r="N359" s="24"/>
      <c r="O359" s="24"/>
      <c r="P359" s="24"/>
      <c r="Q359" s="24"/>
      <c r="R359" s="24"/>
    </row>
    <row r="360" spans="1:18" ht="15.75" customHeight="1" x14ac:dyDescent="0.2">
      <c r="A360" s="24"/>
      <c r="B360" s="24"/>
      <c r="C360" s="24"/>
      <c r="D360" s="24"/>
      <c r="E360" s="24"/>
      <c r="F360" s="24"/>
      <c r="G360" s="24"/>
      <c r="H360" s="40"/>
      <c r="I360" s="24"/>
      <c r="J360" s="24"/>
      <c r="K360" s="24"/>
      <c r="L360" s="24"/>
      <c r="M360" s="24"/>
      <c r="N360" s="24"/>
      <c r="O360" s="24"/>
      <c r="P360" s="24"/>
      <c r="Q360" s="24"/>
      <c r="R360" s="24"/>
    </row>
    <row r="361" spans="1:18" ht="15.75" customHeight="1" x14ac:dyDescent="0.2">
      <c r="A361" s="24"/>
      <c r="B361" s="24"/>
      <c r="C361" s="24"/>
      <c r="D361" s="24"/>
      <c r="E361" s="24"/>
      <c r="F361" s="24"/>
      <c r="G361" s="24"/>
      <c r="H361" s="40"/>
      <c r="I361" s="24"/>
      <c r="J361" s="24"/>
      <c r="K361" s="24"/>
      <c r="L361" s="24"/>
      <c r="M361" s="24"/>
      <c r="N361" s="24"/>
      <c r="O361" s="24"/>
      <c r="P361" s="24"/>
      <c r="Q361" s="24"/>
      <c r="R361" s="24"/>
    </row>
    <row r="362" spans="1:18" ht="15.75" customHeight="1" x14ac:dyDescent="0.2">
      <c r="A362" s="24"/>
      <c r="B362" s="24"/>
      <c r="C362" s="24"/>
      <c r="D362" s="24"/>
      <c r="E362" s="24"/>
      <c r="F362" s="24"/>
      <c r="G362" s="24"/>
      <c r="H362" s="40"/>
      <c r="I362" s="24"/>
      <c r="J362" s="24"/>
      <c r="K362" s="24"/>
      <c r="L362" s="24"/>
      <c r="M362" s="24"/>
      <c r="N362" s="24"/>
      <c r="O362" s="24"/>
      <c r="P362" s="24"/>
      <c r="Q362" s="24"/>
      <c r="R362" s="24"/>
    </row>
    <row r="363" spans="1:18" ht="15.75" customHeight="1" x14ac:dyDescent="0.2">
      <c r="A363" s="24"/>
      <c r="B363" s="24"/>
      <c r="C363" s="24"/>
      <c r="D363" s="24"/>
      <c r="E363" s="24"/>
      <c r="F363" s="24"/>
      <c r="G363" s="24"/>
      <c r="H363" s="40"/>
      <c r="I363" s="24"/>
      <c r="J363" s="24"/>
      <c r="K363" s="24"/>
      <c r="L363" s="24"/>
      <c r="M363" s="24"/>
      <c r="N363" s="24"/>
      <c r="O363" s="24"/>
      <c r="P363" s="24"/>
      <c r="Q363" s="24"/>
      <c r="R363" s="24"/>
    </row>
    <row r="364" spans="1:18" ht="15.75" customHeight="1" x14ac:dyDescent="0.2">
      <c r="A364" s="24"/>
      <c r="B364" s="24"/>
      <c r="C364" s="24"/>
      <c r="D364" s="24"/>
      <c r="E364" s="24"/>
      <c r="F364" s="24"/>
      <c r="G364" s="24"/>
      <c r="H364" s="40"/>
      <c r="I364" s="24"/>
      <c r="J364" s="24"/>
      <c r="K364" s="24"/>
      <c r="L364" s="24"/>
      <c r="M364" s="24"/>
      <c r="N364" s="24"/>
      <c r="O364" s="24"/>
      <c r="P364" s="24"/>
      <c r="Q364" s="24"/>
      <c r="R364" s="24"/>
    </row>
    <row r="365" spans="1:18" ht="15.75" customHeight="1" x14ac:dyDescent="0.2">
      <c r="A365" s="24"/>
      <c r="B365" s="24"/>
      <c r="C365" s="24"/>
      <c r="D365" s="24"/>
      <c r="E365" s="24"/>
      <c r="F365" s="24"/>
      <c r="G365" s="24"/>
      <c r="H365" s="40"/>
      <c r="I365" s="24"/>
      <c r="J365" s="24"/>
      <c r="K365" s="24"/>
      <c r="L365" s="24"/>
      <c r="M365" s="24"/>
      <c r="N365" s="24"/>
      <c r="O365" s="24"/>
      <c r="P365" s="24"/>
      <c r="Q365" s="24"/>
      <c r="R365" s="24"/>
    </row>
    <row r="366" spans="1:18" ht="15.75" customHeight="1" x14ac:dyDescent="0.2">
      <c r="A366" s="24"/>
      <c r="B366" s="24"/>
      <c r="C366" s="24"/>
      <c r="D366" s="24"/>
      <c r="E366" s="24"/>
      <c r="F366" s="24"/>
      <c r="G366" s="24"/>
      <c r="H366" s="40"/>
      <c r="I366" s="24"/>
      <c r="J366" s="24"/>
      <c r="K366" s="24"/>
      <c r="L366" s="24"/>
      <c r="M366" s="24"/>
      <c r="N366" s="24"/>
      <c r="O366" s="24"/>
      <c r="P366" s="24"/>
      <c r="Q366" s="24"/>
      <c r="R366" s="24"/>
    </row>
    <row r="367" spans="1:18" ht="15.75" customHeight="1" x14ac:dyDescent="0.2">
      <c r="A367" s="24"/>
      <c r="B367" s="24"/>
      <c r="C367" s="24"/>
      <c r="D367" s="24"/>
      <c r="E367" s="24"/>
      <c r="F367" s="24"/>
      <c r="G367" s="24"/>
      <c r="H367" s="40"/>
      <c r="I367" s="24"/>
      <c r="J367" s="24"/>
      <c r="K367" s="24"/>
      <c r="L367" s="24"/>
      <c r="M367" s="24"/>
      <c r="N367" s="24"/>
      <c r="O367" s="24"/>
      <c r="P367" s="24"/>
      <c r="Q367" s="24"/>
      <c r="R367" s="24"/>
    </row>
    <row r="368" spans="1:18" ht="15.75" customHeight="1" x14ac:dyDescent="0.2">
      <c r="A368" s="24"/>
      <c r="B368" s="24"/>
      <c r="C368" s="24"/>
      <c r="D368" s="24"/>
      <c r="E368" s="24"/>
      <c r="F368" s="24"/>
      <c r="G368" s="24"/>
      <c r="H368" s="40"/>
      <c r="I368" s="24"/>
      <c r="J368" s="24"/>
      <c r="K368" s="24"/>
      <c r="L368" s="24"/>
      <c r="M368" s="24"/>
      <c r="N368" s="24"/>
      <c r="O368" s="24"/>
      <c r="P368" s="24"/>
      <c r="Q368" s="24"/>
      <c r="R368" s="24"/>
    </row>
    <row r="369" spans="1:18" ht="15.75" customHeight="1" x14ac:dyDescent="0.2">
      <c r="A369" s="24"/>
      <c r="B369" s="24"/>
      <c r="C369" s="24"/>
      <c r="D369" s="24"/>
      <c r="E369" s="24"/>
      <c r="F369" s="24"/>
      <c r="G369" s="24"/>
      <c r="H369" s="40"/>
      <c r="I369" s="24"/>
      <c r="J369" s="24"/>
      <c r="K369" s="24"/>
      <c r="L369" s="24"/>
      <c r="M369" s="24"/>
      <c r="N369" s="24"/>
      <c r="O369" s="24"/>
      <c r="P369" s="24"/>
      <c r="Q369" s="24"/>
      <c r="R369" s="24"/>
    </row>
    <row r="370" spans="1:18" ht="15.75" customHeight="1" x14ac:dyDescent="0.2">
      <c r="A370" s="24"/>
      <c r="B370" s="24"/>
      <c r="C370" s="24"/>
      <c r="D370" s="24"/>
      <c r="E370" s="24"/>
      <c r="F370" s="24"/>
      <c r="G370" s="24"/>
      <c r="H370" s="40"/>
      <c r="I370" s="24"/>
      <c r="J370" s="24"/>
      <c r="K370" s="24"/>
      <c r="L370" s="24"/>
      <c r="M370" s="24"/>
      <c r="N370" s="24"/>
      <c r="O370" s="24"/>
      <c r="P370" s="24"/>
      <c r="Q370" s="24"/>
      <c r="R370" s="24"/>
    </row>
    <row r="371" spans="1:18" ht="15.75" customHeight="1" x14ac:dyDescent="0.2">
      <c r="A371" s="24"/>
      <c r="B371" s="24"/>
      <c r="C371" s="24"/>
      <c r="D371" s="24"/>
      <c r="E371" s="24"/>
      <c r="F371" s="24"/>
      <c r="G371" s="24"/>
      <c r="H371" s="40"/>
      <c r="I371" s="24"/>
      <c r="J371" s="24"/>
      <c r="K371" s="24"/>
      <c r="L371" s="24"/>
      <c r="M371" s="24"/>
      <c r="N371" s="24"/>
      <c r="O371" s="24"/>
      <c r="P371" s="24"/>
      <c r="Q371" s="24"/>
      <c r="R371" s="24"/>
    </row>
    <row r="372" spans="1:18" ht="15.75" customHeight="1" x14ac:dyDescent="0.2">
      <c r="A372" s="24"/>
      <c r="B372" s="24"/>
      <c r="C372" s="24"/>
      <c r="D372" s="24"/>
      <c r="E372" s="24"/>
      <c r="F372" s="24"/>
      <c r="G372" s="24"/>
      <c r="H372" s="40"/>
      <c r="I372" s="24"/>
      <c r="J372" s="24"/>
      <c r="K372" s="24"/>
      <c r="L372" s="24"/>
      <c r="M372" s="24"/>
      <c r="N372" s="24"/>
      <c r="O372" s="24"/>
      <c r="P372" s="24"/>
      <c r="Q372" s="24"/>
      <c r="R372" s="24"/>
    </row>
    <row r="373" spans="1:18" ht="15.75" customHeight="1" x14ac:dyDescent="0.2">
      <c r="A373" s="24"/>
      <c r="B373" s="24"/>
      <c r="C373" s="24"/>
      <c r="D373" s="24"/>
      <c r="E373" s="24"/>
      <c r="F373" s="24"/>
      <c r="G373" s="24"/>
      <c r="H373" s="40"/>
      <c r="I373" s="24"/>
      <c r="J373" s="24"/>
      <c r="K373" s="24"/>
      <c r="L373" s="24"/>
      <c r="M373" s="24"/>
      <c r="N373" s="24"/>
      <c r="O373" s="24"/>
      <c r="P373" s="24"/>
      <c r="Q373" s="24"/>
      <c r="R373" s="24"/>
    </row>
    <row r="374" spans="1:18" ht="15.75" customHeight="1" x14ac:dyDescent="0.2">
      <c r="A374" s="24"/>
      <c r="B374" s="24"/>
      <c r="C374" s="24"/>
      <c r="D374" s="24"/>
      <c r="E374" s="24"/>
      <c r="F374" s="24"/>
      <c r="G374" s="24"/>
      <c r="H374" s="40"/>
      <c r="I374" s="24"/>
      <c r="J374" s="24"/>
      <c r="K374" s="24"/>
      <c r="L374" s="24"/>
      <c r="M374" s="24"/>
      <c r="N374" s="24"/>
      <c r="O374" s="24"/>
      <c r="P374" s="24"/>
      <c r="Q374" s="24"/>
      <c r="R374" s="24"/>
    </row>
    <row r="375" spans="1:18" ht="15.75" customHeight="1" x14ac:dyDescent="0.2">
      <c r="A375" s="24"/>
      <c r="B375" s="24"/>
      <c r="C375" s="24"/>
      <c r="D375" s="24"/>
      <c r="E375" s="24"/>
      <c r="F375" s="24"/>
      <c r="G375" s="24"/>
      <c r="H375" s="40"/>
      <c r="I375" s="24"/>
      <c r="J375" s="24"/>
      <c r="K375" s="24"/>
      <c r="L375" s="24"/>
      <c r="M375" s="24"/>
      <c r="N375" s="24"/>
      <c r="O375" s="24"/>
      <c r="P375" s="24"/>
      <c r="Q375" s="24"/>
      <c r="R375" s="24"/>
    </row>
    <row r="376" spans="1:18" ht="15.75" customHeight="1" x14ac:dyDescent="0.2">
      <c r="A376" s="24"/>
      <c r="B376" s="24"/>
      <c r="C376" s="24"/>
      <c r="D376" s="24"/>
      <c r="E376" s="24"/>
      <c r="F376" s="24"/>
      <c r="G376" s="24"/>
      <c r="H376" s="40"/>
      <c r="I376" s="24"/>
      <c r="J376" s="24"/>
      <c r="K376" s="24"/>
      <c r="L376" s="24"/>
      <c r="M376" s="24"/>
      <c r="N376" s="24"/>
      <c r="O376" s="24"/>
      <c r="P376" s="24"/>
      <c r="Q376" s="24"/>
      <c r="R376" s="24"/>
    </row>
    <row r="377" spans="1:18" ht="15.75" customHeight="1" x14ac:dyDescent="0.2">
      <c r="A377" s="24"/>
      <c r="B377" s="24"/>
      <c r="C377" s="24"/>
      <c r="D377" s="24"/>
      <c r="E377" s="24"/>
      <c r="F377" s="24"/>
      <c r="G377" s="24"/>
      <c r="H377" s="40"/>
      <c r="I377" s="24"/>
      <c r="J377" s="24"/>
      <c r="K377" s="24"/>
      <c r="L377" s="24"/>
      <c r="M377" s="24"/>
      <c r="N377" s="24"/>
      <c r="O377" s="24"/>
      <c r="P377" s="24"/>
      <c r="Q377" s="24"/>
      <c r="R377" s="24"/>
    </row>
    <row r="378" spans="1:18" ht="15.75" customHeight="1" x14ac:dyDescent="0.2">
      <c r="A378" s="24"/>
      <c r="B378" s="24"/>
      <c r="C378" s="24"/>
      <c r="D378" s="24"/>
      <c r="E378" s="24"/>
      <c r="F378" s="24"/>
      <c r="G378" s="24"/>
      <c r="H378" s="40"/>
      <c r="I378" s="24"/>
      <c r="J378" s="24"/>
      <c r="K378" s="24"/>
      <c r="L378" s="24"/>
      <c r="M378" s="24"/>
      <c r="N378" s="24"/>
      <c r="O378" s="24"/>
      <c r="P378" s="24"/>
      <c r="Q378" s="24"/>
      <c r="R378" s="24"/>
    </row>
    <row r="379" spans="1:18" ht="15.75" customHeight="1" x14ac:dyDescent="0.2">
      <c r="A379" s="24"/>
      <c r="B379" s="24"/>
      <c r="C379" s="24"/>
      <c r="D379" s="24"/>
      <c r="E379" s="24"/>
      <c r="F379" s="24"/>
      <c r="G379" s="24"/>
      <c r="H379" s="40"/>
      <c r="I379" s="24"/>
      <c r="J379" s="24"/>
      <c r="K379" s="24"/>
      <c r="L379" s="24"/>
      <c r="M379" s="24"/>
      <c r="N379" s="24"/>
      <c r="O379" s="24"/>
      <c r="P379" s="24"/>
      <c r="Q379" s="24"/>
      <c r="R379" s="24"/>
    </row>
    <row r="380" spans="1:18" ht="15.75" customHeight="1" x14ac:dyDescent="0.2">
      <c r="A380" s="24"/>
      <c r="B380" s="24"/>
      <c r="C380" s="24"/>
      <c r="D380" s="24"/>
      <c r="E380" s="24"/>
      <c r="F380" s="24"/>
      <c r="G380" s="24"/>
      <c r="H380" s="40"/>
      <c r="I380" s="24"/>
      <c r="J380" s="24"/>
      <c r="K380" s="24"/>
      <c r="L380" s="24"/>
      <c r="M380" s="24"/>
      <c r="N380" s="24"/>
      <c r="O380" s="24"/>
      <c r="P380" s="24"/>
      <c r="Q380" s="24"/>
      <c r="R380" s="24"/>
    </row>
    <row r="381" spans="1:18" ht="15.75" customHeight="1" x14ac:dyDescent="0.2">
      <c r="A381" s="24"/>
      <c r="B381" s="24"/>
      <c r="C381" s="24"/>
      <c r="D381" s="24"/>
      <c r="E381" s="24"/>
      <c r="F381" s="24"/>
      <c r="G381" s="24"/>
      <c r="H381" s="40"/>
      <c r="I381" s="24"/>
      <c r="J381" s="24"/>
      <c r="K381" s="24"/>
      <c r="L381" s="24"/>
      <c r="M381" s="24"/>
      <c r="N381" s="24"/>
      <c r="O381" s="24"/>
      <c r="P381" s="24"/>
      <c r="Q381" s="24"/>
      <c r="R381" s="24"/>
    </row>
    <row r="382" spans="1:18" ht="15.75" customHeight="1" x14ac:dyDescent="0.2">
      <c r="A382" s="24"/>
      <c r="B382" s="24"/>
      <c r="C382" s="24"/>
      <c r="D382" s="24"/>
      <c r="E382" s="24"/>
      <c r="F382" s="24"/>
      <c r="G382" s="24"/>
      <c r="H382" s="40"/>
      <c r="I382" s="24"/>
      <c r="J382" s="24"/>
      <c r="K382" s="24"/>
      <c r="L382" s="24"/>
      <c r="M382" s="24"/>
      <c r="N382" s="24"/>
      <c r="O382" s="24"/>
      <c r="P382" s="24"/>
      <c r="Q382" s="24"/>
      <c r="R382" s="24"/>
    </row>
    <row r="383" spans="1:18" ht="15.75" customHeight="1" x14ac:dyDescent="0.2">
      <c r="A383" s="24"/>
      <c r="B383" s="24"/>
      <c r="C383" s="24"/>
      <c r="D383" s="24"/>
      <c r="E383" s="24"/>
      <c r="F383" s="24"/>
      <c r="G383" s="24"/>
      <c r="H383" s="40"/>
      <c r="I383" s="24"/>
      <c r="J383" s="24"/>
      <c r="K383" s="24"/>
      <c r="L383" s="24"/>
      <c r="M383" s="24"/>
      <c r="N383" s="24"/>
      <c r="O383" s="24"/>
      <c r="P383" s="24"/>
      <c r="Q383" s="24"/>
      <c r="R383" s="24"/>
    </row>
    <row r="384" spans="1:18" ht="15.75" customHeight="1" x14ac:dyDescent="0.2">
      <c r="A384" s="24"/>
      <c r="B384" s="24"/>
      <c r="C384" s="24"/>
      <c r="D384" s="24"/>
      <c r="E384" s="24"/>
      <c r="F384" s="24"/>
      <c r="G384" s="24"/>
      <c r="H384" s="40"/>
      <c r="I384" s="24"/>
      <c r="J384" s="24"/>
      <c r="K384" s="24"/>
      <c r="L384" s="24"/>
      <c r="M384" s="24"/>
      <c r="N384" s="24"/>
      <c r="O384" s="24"/>
      <c r="P384" s="24"/>
      <c r="Q384" s="24"/>
      <c r="R384" s="24"/>
    </row>
    <row r="385" spans="1:18" ht="15.75" customHeight="1" x14ac:dyDescent="0.2">
      <c r="A385" s="24"/>
      <c r="B385" s="24"/>
      <c r="C385" s="24"/>
      <c r="D385" s="24"/>
      <c r="E385" s="24"/>
      <c r="F385" s="24"/>
      <c r="G385" s="24"/>
      <c r="H385" s="40"/>
      <c r="I385" s="24"/>
      <c r="J385" s="24"/>
      <c r="K385" s="24"/>
      <c r="L385" s="24"/>
      <c r="M385" s="24"/>
      <c r="N385" s="24"/>
      <c r="O385" s="24"/>
      <c r="P385" s="24"/>
      <c r="Q385" s="24"/>
      <c r="R385" s="24"/>
    </row>
    <row r="386" spans="1:18" ht="15.75" customHeight="1" x14ac:dyDescent="0.2">
      <c r="A386" s="24"/>
      <c r="B386" s="24"/>
      <c r="C386" s="24"/>
      <c r="D386" s="24"/>
      <c r="E386" s="24"/>
      <c r="F386" s="24"/>
      <c r="G386" s="24"/>
      <c r="H386" s="40"/>
      <c r="I386" s="24"/>
      <c r="J386" s="24"/>
      <c r="K386" s="24"/>
      <c r="L386" s="24"/>
      <c r="M386" s="24"/>
      <c r="N386" s="24"/>
      <c r="O386" s="24"/>
      <c r="P386" s="24"/>
      <c r="Q386" s="24"/>
      <c r="R386" s="24"/>
    </row>
    <row r="387" spans="1:18" ht="15.75" customHeight="1" x14ac:dyDescent="0.2">
      <c r="A387" s="24"/>
      <c r="B387" s="24"/>
      <c r="C387" s="24"/>
      <c r="D387" s="24"/>
      <c r="E387" s="24"/>
      <c r="F387" s="24"/>
      <c r="G387" s="24"/>
      <c r="H387" s="40"/>
      <c r="I387" s="24"/>
      <c r="J387" s="24"/>
      <c r="K387" s="24"/>
      <c r="L387" s="24"/>
      <c r="M387" s="24"/>
      <c r="N387" s="24"/>
      <c r="O387" s="24"/>
      <c r="P387" s="24"/>
      <c r="Q387" s="24"/>
      <c r="R387" s="24"/>
    </row>
    <row r="388" spans="1:18" ht="15.75" customHeight="1" x14ac:dyDescent="0.2">
      <c r="A388" s="24"/>
      <c r="B388" s="24"/>
      <c r="C388" s="24"/>
      <c r="D388" s="24"/>
      <c r="E388" s="24"/>
      <c r="F388" s="24"/>
      <c r="G388" s="24"/>
      <c r="H388" s="40"/>
      <c r="I388" s="24"/>
      <c r="J388" s="24"/>
      <c r="K388" s="24"/>
      <c r="L388" s="24"/>
      <c r="M388" s="24"/>
      <c r="N388" s="24"/>
      <c r="O388" s="24"/>
      <c r="P388" s="24"/>
      <c r="Q388" s="24"/>
      <c r="R388" s="24"/>
    </row>
    <row r="389" spans="1:18" ht="15.75" customHeight="1" x14ac:dyDescent="0.2">
      <c r="A389" s="24"/>
      <c r="B389" s="24"/>
      <c r="C389" s="24"/>
      <c r="D389" s="24"/>
      <c r="E389" s="24"/>
      <c r="F389" s="24"/>
      <c r="G389" s="24"/>
      <c r="H389" s="40"/>
      <c r="I389" s="24"/>
      <c r="J389" s="24"/>
      <c r="K389" s="24"/>
      <c r="L389" s="24"/>
      <c r="M389" s="24"/>
      <c r="N389" s="24"/>
      <c r="O389" s="24"/>
      <c r="P389" s="24"/>
      <c r="Q389" s="24"/>
      <c r="R389" s="24"/>
    </row>
    <row r="390" spans="1:18" ht="15.75" customHeight="1" x14ac:dyDescent="0.2">
      <c r="A390" s="24"/>
      <c r="B390" s="24"/>
      <c r="C390" s="24"/>
      <c r="D390" s="24"/>
      <c r="E390" s="24"/>
      <c r="F390" s="24"/>
      <c r="G390" s="24"/>
      <c r="H390" s="40"/>
      <c r="I390" s="24"/>
      <c r="J390" s="24"/>
      <c r="K390" s="24"/>
      <c r="L390" s="24"/>
      <c r="M390" s="24"/>
      <c r="N390" s="24"/>
      <c r="O390" s="24"/>
      <c r="P390" s="24"/>
      <c r="Q390" s="24"/>
      <c r="R390" s="24"/>
    </row>
    <row r="391" spans="1:18" ht="15.75" customHeight="1" x14ac:dyDescent="0.2">
      <c r="A391" s="24"/>
      <c r="B391" s="24"/>
      <c r="C391" s="24"/>
      <c r="D391" s="24"/>
      <c r="E391" s="24"/>
      <c r="F391" s="24"/>
      <c r="G391" s="24"/>
      <c r="H391" s="40"/>
      <c r="I391" s="24"/>
      <c r="J391" s="24"/>
      <c r="K391" s="24"/>
      <c r="L391" s="24"/>
      <c r="M391" s="24"/>
      <c r="N391" s="24"/>
      <c r="O391" s="24"/>
      <c r="P391" s="24"/>
      <c r="Q391" s="24"/>
      <c r="R391" s="24"/>
    </row>
    <row r="392" spans="1:18" ht="15.75" customHeight="1" x14ac:dyDescent="0.2">
      <c r="A392" s="24"/>
      <c r="B392" s="24"/>
      <c r="C392" s="24"/>
      <c r="D392" s="24"/>
      <c r="E392" s="24"/>
      <c r="F392" s="24"/>
      <c r="G392" s="24"/>
      <c r="H392" s="40"/>
      <c r="I392" s="24"/>
      <c r="J392" s="24"/>
      <c r="K392" s="24"/>
      <c r="L392" s="24"/>
      <c r="M392" s="24"/>
      <c r="N392" s="24"/>
      <c r="O392" s="24"/>
      <c r="P392" s="24"/>
      <c r="Q392" s="24"/>
      <c r="R392" s="24"/>
    </row>
    <row r="393" spans="1:18" ht="15.75" customHeight="1" x14ac:dyDescent="0.2">
      <c r="A393" s="24"/>
      <c r="B393" s="24"/>
      <c r="C393" s="24"/>
      <c r="D393" s="24"/>
      <c r="E393" s="24"/>
      <c r="F393" s="24"/>
      <c r="G393" s="24"/>
      <c r="H393" s="40"/>
      <c r="I393" s="24"/>
      <c r="J393" s="24"/>
      <c r="K393" s="24"/>
      <c r="L393" s="24"/>
      <c r="M393" s="24"/>
      <c r="N393" s="24"/>
      <c r="O393" s="24"/>
      <c r="P393" s="24"/>
      <c r="Q393" s="24"/>
      <c r="R393" s="24"/>
    </row>
    <row r="394" spans="1:18" ht="15.75" customHeight="1" x14ac:dyDescent="0.2">
      <c r="A394" s="24"/>
      <c r="B394" s="24"/>
      <c r="C394" s="24"/>
      <c r="D394" s="24"/>
      <c r="E394" s="24"/>
      <c r="F394" s="24"/>
      <c r="G394" s="24"/>
      <c r="H394" s="40"/>
      <c r="I394" s="24"/>
      <c r="J394" s="24"/>
      <c r="K394" s="24"/>
      <c r="L394" s="24"/>
      <c r="M394" s="24"/>
      <c r="N394" s="24"/>
      <c r="O394" s="24"/>
      <c r="P394" s="24"/>
      <c r="Q394" s="24"/>
      <c r="R394" s="24"/>
    </row>
    <row r="395" spans="1:18" ht="15.75" customHeight="1" x14ac:dyDescent="0.2">
      <c r="A395" s="24"/>
      <c r="B395" s="24"/>
      <c r="C395" s="24"/>
      <c r="D395" s="24"/>
      <c r="E395" s="24"/>
      <c r="F395" s="24"/>
      <c r="G395" s="24"/>
      <c r="H395" s="40"/>
      <c r="I395" s="24"/>
      <c r="J395" s="24"/>
      <c r="K395" s="24"/>
      <c r="L395" s="24"/>
      <c r="M395" s="24"/>
      <c r="N395" s="24"/>
      <c r="O395" s="24"/>
      <c r="P395" s="24"/>
      <c r="Q395" s="24"/>
      <c r="R395" s="24"/>
    </row>
    <row r="396" spans="1:18" ht="15.75" customHeight="1" x14ac:dyDescent="0.2">
      <c r="A396" s="24"/>
      <c r="B396" s="24"/>
      <c r="C396" s="24"/>
      <c r="D396" s="24"/>
      <c r="E396" s="24"/>
      <c r="F396" s="24"/>
      <c r="G396" s="24"/>
      <c r="H396" s="40"/>
      <c r="I396" s="24"/>
      <c r="J396" s="24"/>
      <c r="K396" s="24"/>
      <c r="L396" s="24"/>
      <c r="M396" s="24"/>
      <c r="N396" s="24"/>
      <c r="O396" s="24"/>
      <c r="P396" s="24"/>
      <c r="Q396" s="24"/>
      <c r="R396" s="24"/>
    </row>
    <row r="397" spans="1:18" ht="15.75" customHeight="1" x14ac:dyDescent="0.2">
      <c r="A397" s="24"/>
      <c r="B397" s="24"/>
      <c r="C397" s="24"/>
      <c r="D397" s="24"/>
      <c r="E397" s="24"/>
      <c r="F397" s="24"/>
      <c r="G397" s="24"/>
      <c r="H397" s="40"/>
      <c r="I397" s="24"/>
      <c r="J397" s="24"/>
      <c r="K397" s="24"/>
      <c r="L397" s="24"/>
      <c r="M397" s="24"/>
      <c r="N397" s="24"/>
      <c r="O397" s="24"/>
      <c r="P397" s="24"/>
      <c r="Q397" s="24"/>
      <c r="R397" s="24"/>
    </row>
    <row r="398" spans="1:18" ht="15.75" customHeight="1" x14ac:dyDescent="0.2">
      <c r="A398" s="24"/>
      <c r="B398" s="24"/>
      <c r="C398" s="24"/>
      <c r="D398" s="24"/>
      <c r="E398" s="24"/>
      <c r="F398" s="24"/>
      <c r="G398" s="24"/>
      <c r="H398" s="40"/>
      <c r="I398" s="24"/>
      <c r="J398" s="24"/>
      <c r="K398" s="24"/>
      <c r="L398" s="24"/>
      <c r="M398" s="24"/>
      <c r="N398" s="24"/>
      <c r="O398" s="24"/>
      <c r="P398" s="24"/>
      <c r="Q398" s="24"/>
      <c r="R398" s="24"/>
    </row>
    <row r="399" spans="1:18" ht="15.75" customHeight="1" x14ac:dyDescent="0.2">
      <c r="A399" s="24"/>
      <c r="B399" s="24"/>
      <c r="C399" s="24"/>
      <c r="D399" s="24"/>
      <c r="E399" s="24"/>
      <c r="F399" s="24"/>
      <c r="G399" s="24"/>
      <c r="H399" s="40"/>
      <c r="I399" s="24"/>
      <c r="J399" s="24"/>
      <c r="K399" s="24"/>
      <c r="L399" s="24"/>
      <c r="M399" s="24"/>
      <c r="N399" s="24"/>
      <c r="O399" s="24"/>
      <c r="P399" s="24"/>
      <c r="Q399" s="24"/>
      <c r="R399" s="24"/>
    </row>
    <row r="400" spans="1:18" ht="15.75" customHeight="1" x14ac:dyDescent="0.2">
      <c r="A400" s="24"/>
      <c r="B400" s="24"/>
      <c r="C400" s="24"/>
      <c r="D400" s="24"/>
      <c r="E400" s="24"/>
      <c r="F400" s="24"/>
      <c r="G400" s="24"/>
      <c r="H400" s="40"/>
      <c r="I400" s="24"/>
      <c r="J400" s="24"/>
      <c r="K400" s="24"/>
      <c r="L400" s="24"/>
      <c r="M400" s="24"/>
      <c r="N400" s="24"/>
      <c r="O400" s="24"/>
      <c r="P400" s="24"/>
      <c r="Q400" s="24"/>
      <c r="R400" s="24"/>
    </row>
    <row r="401" spans="1:18" ht="15.75" customHeight="1" x14ac:dyDescent="0.2">
      <c r="A401" s="24"/>
      <c r="B401" s="24"/>
      <c r="C401" s="24"/>
      <c r="D401" s="24"/>
      <c r="E401" s="24"/>
      <c r="F401" s="24"/>
      <c r="G401" s="24"/>
      <c r="H401" s="40"/>
      <c r="I401" s="24"/>
      <c r="J401" s="24"/>
      <c r="K401" s="24"/>
      <c r="L401" s="24"/>
      <c r="M401" s="24"/>
      <c r="N401" s="24"/>
      <c r="O401" s="24"/>
      <c r="P401" s="24"/>
      <c r="Q401" s="24"/>
      <c r="R401" s="24"/>
    </row>
    <row r="402" spans="1:18" ht="15.75" customHeight="1" x14ac:dyDescent="0.2">
      <c r="A402" s="24"/>
      <c r="B402" s="24"/>
      <c r="C402" s="24"/>
      <c r="D402" s="24"/>
      <c r="E402" s="24"/>
      <c r="F402" s="24"/>
      <c r="G402" s="24"/>
      <c r="H402" s="40"/>
      <c r="I402" s="24"/>
      <c r="J402" s="24"/>
      <c r="K402" s="24"/>
      <c r="L402" s="24"/>
      <c r="M402" s="24"/>
      <c r="N402" s="24"/>
      <c r="O402" s="24"/>
      <c r="P402" s="24"/>
      <c r="Q402" s="24"/>
      <c r="R402" s="24"/>
    </row>
    <row r="403" spans="1:18" ht="15.75" customHeight="1" x14ac:dyDescent="0.2">
      <c r="A403" s="24"/>
      <c r="B403" s="24"/>
      <c r="C403" s="24"/>
      <c r="D403" s="24"/>
      <c r="E403" s="24"/>
      <c r="F403" s="24"/>
      <c r="G403" s="24"/>
      <c r="H403" s="40"/>
      <c r="I403" s="24"/>
      <c r="J403" s="24"/>
      <c r="K403" s="24"/>
      <c r="L403" s="24"/>
      <c r="M403" s="24"/>
      <c r="N403" s="24"/>
      <c r="O403" s="24"/>
      <c r="P403" s="24"/>
      <c r="Q403" s="24"/>
      <c r="R403" s="24"/>
    </row>
    <row r="404" spans="1:18" ht="15.75" customHeight="1" x14ac:dyDescent="0.2">
      <c r="A404" s="24"/>
      <c r="B404" s="24"/>
      <c r="C404" s="24"/>
      <c r="D404" s="24"/>
      <c r="E404" s="24"/>
      <c r="F404" s="24"/>
      <c r="G404" s="24"/>
      <c r="H404" s="40"/>
      <c r="I404" s="24"/>
      <c r="J404" s="24"/>
      <c r="K404" s="24"/>
      <c r="L404" s="24"/>
      <c r="M404" s="24"/>
      <c r="N404" s="24"/>
      <c r="O404" s="24"/>
      <c r="P404" s="24"/>
      <c r="Q404" s="24"/>
      <c r="R404" s="24"/>
    </row>
    <row r="405" spans="1:18" ht="15.75" customHeight="1" x14ac:dyDescent="0.2">
      <c r="A405" s="24"/>
      <c r="B405" s="24"/>
      <c r="C405" s="24"/>
      <c r="D405" s="24"/>
      <c r="E405" s="24"/>
      <c r="F405" s="24"/>
      <c r="G405" s="24"/>
      <c r="H405" s="40"/>
      <c r="I405" s="24"/>
      <c r="J405" s="24"/>
      <c r="K405" s="24"/>
      <c r="L405" s="24"/>
      <c r="M405" s="24"/>
      <c r="N405" s="24"/>
      <c r="O405" s="24"/>
      <c r="P405" s="24"/>
      <c r="Q405" s="24"/>
      <c r="R405" s="24"/>
    </row>
    <row r="406" spans="1:18" ht="15.75" customHeight="1" x14ac:dyDescent="0.2">
      <c r="A406" s="24"/>
      <c r="B406" s="24"/>
      <c r="C406" s="24"/>
      <c r="D406" s="24"/>
      <c r="E406" s="24"/>
      <c r="F406" s="24"/>
      <c r="G406" s="24"/>
      <c r="H406" s="40"/>
      <c r="I406" s="24"/>
      <c r="J406" s="24"/>
      <c r="K406" s="24"/>
      <c r="L406" s="24"/>
      <c r="M406" s="24"/>
      <c r="N406" s="24"/>
      <c r="O406" s="24"/>
      <c r="P406" s="24"/>
      <c r="Q406" s="24"/>
      <c r="R406" s="24"/>
    </row>
    <row r="407" spans="1:18" ht="15.75" customHeight="1" x14ac:dyDescent="0.2">
      <c r="A407" s="24"/>
      <c r="B407" s="24"/>
      <c r="C407" s="24"/>
      <c r="D407" s="24"/>
      <c r="E407" s="24"/>
      <c r="F407" s="24"/>
      <c r="G407" s="24"/>
      <c r="H407" s="40"/>
      <c r="I407" s="24"/>
      <c r="J407" s="24"/>
      <c r="K407" s="24"/>
      <c r="L407" s="24"/>
      <c r="M407" s="24"/>
      <c r="N407" s="24"/>
      <c r="O407" s="24"/>
      <c r="P407" s="24"/>
      <c r="Q407" s="24"/>
      <c r="R407" s="24"/>
    </row>
    <row r="408" spans="1:18" ht="15.75" customHeight="1" x14ac:dyDescent="0.2">
      <c r="A408" s="24"/>
      <c r="B408" s="24"/>
      <c r="C408" s="24"/>
      <c r="D408" s="24"/>
      <c r="E408" s="24"/>
      <c r="F408" s="24"/>
      <c r="G408" s="24"/>
      <c r="H408" s="40"/>
      <c r="I408" s="24"/>
      <c r="J408" s="24"/>
      <c r="K408" s="24"/>
      <c r="L408" s="24"/>
      <c r="M408" s="24"/>
      <c r="N408" s="24"/>
      <c r="O408" s="24"/>
      <c r="P408" s="24"/>
      <c r="Q408" s="24"/>
      <c r="R408" s="24"/>
    </row>
    <row r="409" spans="1:18" ht="15.75" customHeight="1" x14ac:dyDescent="0.2">
      <c r="A409" s="24"/>
      <c r="B409" s="24"/>
      <c r="C409" s="24"/>
      <c r="D409" s="24"/>
      <c r="E409" s="24"/>
      <c r="F409" s="24"/>
      <c r="G409" s="24"/>
      <c r="H409" s="40"/>
      <c r="I409" s="24"/>
      <c r="J409" s="24"/>
      <c r="K409" s="24"/>
      <c r="L409" s="24"/>
      <c r="M409" s="24"/>
      <c r="N409" s="24"/>
      <c r="O409" s="24"/>
      <c r="P409" s="24"/>
      <c r="Q409" s="24"/>
      <c r="R409" s="24"/>
    </row>
    <row r="410" spans="1:18" ht="15.75" customHeight="1" x14ac:dyDescent="0.2">
      <c r="A410" s="24"/>
      <c r="B410" s="24"/>
      <c r="C410" s="24"/>
      <c r="D410" s="24"/>
      <c r="E410" s="24"/>
      <c r="F410" s="24"/>
      <c r="G410" s="24"/>
      <c r="H410" s="40"/>
      <c r="I410" s="24"/>
      <c r="J410" s="24"/>
      <c r="K410" s="24"/>
      <c r="L410" s="24"/>
      <c r="M410" s="24"/>
      <c r="N410" s="24"/>
      <c r="O410" s="24"/>
      <c r="P410" s="24"/>
      <c r="Q410" s="24"/>
      <c r="R410" s="24"/>
    </row>
    <row r="411" spans="1:18" ht="15.75" customHeight="1" x14ac:dyDescent="0.2">
      <c r="A411" s="24"/>
      <c r="B411" s="24"/>
      <c r="C411" s="24"/>
      <c r="D411" s="24"/>
      <c r="E411" s="24"/>
      <c r="F411" s="24"/>
      <c r="G411" s="24"/>
      <c r="H411" s="40"/>
      <c r="I411" s="24"/>
      <c r="J411" s="24"/>
      <c r="K411" s="24"/>
      <c r="L411" s="24"/>
      <c r="M411" s="24"/>
      <c r="N411" s="24"/>
      <c r="O411" s="24"/>
      <c r="P411" s="24"/>
      <c r="Q411" s="24"/>
      <c r="R411" s="24"/>
    </row>
    <row r="412" spans="1:18" ht="15.75" customHeight="1" x14ac:dyDescent="0.2">
      <c r="A412" s="24"/>
      <c r="B412" s="24"/>
      <c r="C412" s="24"/>
      <c r="D412" s="24"/>
      <c r="E412" s="24"/>
      <c r="F412" s="24"/>
      <c r="G412" s="24"/>
      <c r="H412" s="40"/>
      <c r="I412" s="24"/>
      <c r="J412" s="24"/>
      <c r="K412" s="24"/>
      <c r="L412" s="24"/>
      <c r="M412" s="24"/>
      <c r="N412" s="24"/>
      <c r="O412" s="24"/>
      <c r="P412" s="24"/>
      <c r="Q412" s="24"/>
      <c r="R412" s="24"/>
    </row>
    <row r="413" spans="1:18" ht="15.75" customHeight="1" x14ac:dyDescent="0.2">
      <c r="A413" s="24"/>
      <c r="B413" s="24"/>
      <c r="C413" s="24"/>
      <c r="D413" s="24"/>
      <c r="E413" s="24"/>
      <c r="F413" s="24"/>
      <c r="G413" s="24"/>
      <c r="H413" s="40"/>
      <c r="I413" s="24"/>
      <c r="J413" s="24"/>
      <c r="K413" s="24"/>
      <c r="L413" s="24"/>
      <c r="M413" s="24"/>
      <c r="N413" s="24"/>
      <c r="O413" s="24"/>
      <c r="P413" s="24"/>
      <c r="Q413" s="24"/>
      <c r="R413" s="24"/>
    </row>
    <row r="414" spans="1:18" ht="15.75" customHeight="1" x14ac:dyDescent="0.2">
      <c r="A414" s="24"/>
      <c r="B414" s="24"/>
      <c r="C414" s="24"/>
      <c r="D414" s="24"/>
      <c r="E414" s="24"/>
      <c r="F414" s="24"/>
      <c r="G414" s="24"/>
      <c r="H414" s="40"/>
      <c r="I414" s="24"/>
      <c r="J414" s="24"/>
      <c r="K414" s="24"/>
      <c r="L414" s="24"/>
      <c r="M414" s="24"/>
      <c r="N414" s="24"/>
      <c r="O414" s="24"/>
      <c r="P414" s="24"/>
      <c r="Q414" s="24"/>
      <c r="R414" s="24"/>
    </row>
    <row r="415" spans="1:18" ht="15.75" customHeight="1" x14ac:dyDescent="0.2">
      <c r="A415" s="24"/>
      <c r="B415" s="24"/>
      <c r="C415" s="24"/>
      <c r="D415" s="24"/>
      <c r="E415" s="24"/>
      <c r="F415" s="24"/>
      <c r="G415" s="24"/>
      <c r="H415" s="40"/>
      <c r="I415" s="24"/>
      <c r="J415" s="24"/>
      <c r="K415" s="24"/>
      <c r="L415" s="24"/>
      <c r="M415" s="24"/>
      <c r="N415" s="24"/>
      <c r="O415" s="24"/>
      <c r="P415" s="24"/>
      <c r="Q415" s="24"/>
      <c r="R415" s="24"/>
    </row>
    <row r="416" spans="1:18" ht="15.75" customHeight="1" x14ac:dyDescent="0.2">
      <c r="A416" s="24"/>
      <c r="B416" s="24"/>
      <c r="C416" s="24"/>
      <c r="D416" s="24"/>
      <c r="E416" s="24"/>
      <c r="F416" s="24"/>
      <c r="G416" s="24"/>
      <c r="H416" s="40"/>
      <c r="I416" s="24"/>
      <c r="J416" s="24"/>
      <c r="K416" s="24"/>
      <c r="L416" s="24"/>
      <c r="M416" s="24"/>
      <c r="N416" s="24"/>
      <c r="O416" s="24"/>
      <c r="P416" s="24"/>
      <c r="Q416" s="24"/>
      <c r="R416" s="24"/>
    </row>
    <row r="417" spans="1:18" ht="15.75" customHeight="1" x14ac:dyDescent="0.2">
      <c r="A417" s="24"/>
      <c r="B417" s="24"/>
      <c r="C417" s="24"/>
      <c r="D417" s="24"/>
      <c r="E417" s="24"/>
      <c r="F417" s="24"/>
      <c r="G417" s="24"/>
      <c r="H417" s="40"/>
      <c r="I417" s="24"/>
      <c r="J417" s="24"/>
      <c r="K417" s="24"/>
      <c r="L417" s="24"/>
      <c r="M417" s="24"/>
      <c r="N417" s="24"/>
      <c r="O417" s="24"/>
      <c r="P417" s="24"/>
      <c r="Q417" s="24"/>
      <c r="R417" s="24"/>
    </row>
    <row r="418" spans="1:18" ht="15.75" customHeight="1" x14ac:dyDescent="0.2">
      <c r="A418" s="24"/>
      <c r="B418" s="24"/>
      <c r="C418" s="24"/>
      <c r="D418" s="24"/>
      <c r="E418" s="24"/>
      <c r="F418" s="24"/>
      <c r="G418" s="24"/>
      <c r="H418" s="40"/>
      <c r="I418" s="24"/>
      <c r="J418" s="24"/>
      <c r="K418" s="24"/>
      <c r="L418" s="24"/>
      <c r="M418" s="24"/>
      <c r="N418" s="24"/>
      <c r="O418" s="24"/>
      <c r="P418" s="24"/>
      <c r="Q418" s="24"/>
      <c r="R418" s="24"/>
    </row>
    <row r="419" spans="1:18" ht="15.75" customHeight="1" x14ac:dyDescent="0.2">
      <c r="A419" s="24"/>
      <c r="B419" s="24"/>
      <c r="C419" s="24"/>
      <c r="D419" s="24"/>
      <c r="E419" s="24"/>
      <c r="F419" s="24"/>
      <c r="G419" s="24"/>
      <c r="H419" s="40"/>
      <c r="I419" s="24"/>
      <c r="J419" s="24"/>
      <c r="K419" s="24"/>
      <c r="L419" s="24"/>
      <c r="M419" s="24"/>
      <c r="N419" s="24"/>
      <c r="O419" s="24"/>
      <c r="P419" s="24"/>
      <c r="Q419" s="24"/>
      <c r="R419" s="24"/>
    </row>
    <row r="420" spans="1:18" ht="15.75" customHeight="1" x14ac:dyDescent="0.2">
      <c r="A420" s="24"/>
      <c r="B420" s="24"/>
      <c r="C420" s="24"/>
      <c r="D420" s="24"/>
      <c r="E420" s="24"/>
      <c r="F420" s="24"/>
      <c r="G420" s="24"/>
      <c r="H420" s="40"/>
      <c r="I420" s="24"/>
      <c r="J420" s="24"/>
      <c r="K420" s="24"/>
      <c r="L420" s="24"/>
      <c r="M420" s="24"/>
      <c r="N420" s="24"/>
      <c r="O420" s="24"/>
      <c r="P420" s="24"/>
      <c r="Q420" s="24"/>
      <c r="R420" s="24"/>
    </row>
    <row r="421" spans="1:18" ht="15.75" customHeight="1" x14ac:dyDescent="0.2">
      <c r="A421" s="24"/>
      <c r="B421" s="24"/>
      <c r="C421" s="24"/>
      <c r="D421" s="24"/>
      <c r="E421" s="24"/>
      <c r="F421" s="24"/>
      <c r="G421" s="24"/>
      <c r="H421" s="40"/>
      <c r="I421" s="24"/>
      <c r="J421" s="24"/>
      <c r="K421" s="24"/>
      <c r="L421" s="24"/>
      <c r="M421" s="24"/>
      <c r="N421" s="24"/>
      <c r="O421" s="24"/>
      <c r="P421" s="24"/>
      <c r="Q421" s="24"/>
      <c r="R421" s="24"/>
    </row>
    <row r="422" spans="1:18" ht="15.75" customHeight="1" x14ac:dyDescent="0.2">
      <c r="A422" s="24"/>
      <c r="B422" s="24"/>
      <c r="C422" s="24"/>
      <c r="D422" s="24"/>
      <c r="E422" s="24"/>
      <c r="F422" s="24"/>
      <c r="G422" s="24"/>
      <c r="H422" s="40"/>
      <c r="I422" s="24"/>
      <c r="J422" s="24"/>
      <c r="K422" s="24"/>
      <c r="L422" s="24"/>
      <c r="M422" s="24"/>
      <c r="N422" s="24"/>
      <c r="O422" s="24"/>
      <c r="P422" s="24"/>
      <c r="Q422" s="24"/>
      <c r="R422" s="24"/>
    </row>
    <row r="423" spans="1:18" ht="15.75" customHeight="1" x14ac:dyDescent="0.2">
      <c r="A423" s="24"/>
      <c r="B423" s="24"/>
      <c r="C423" s="24"/>
      <c r="D423" s="24"/>
      <c r="E423" s="24"/>
      <c r="F423" s="24"/>
      <c r="G423" s="24"/>
      <c r="H423" s="40"/>
      <c r="I423" s="24"/>
      <c r="J423" s="24"/>
      <c r="K423" s="24"/>
      <c r="L423" s="24"/>
      <c r="M423" s="24"/>
      <c r="N423" s="24"/>
      <c r="O423" s="24"/>
      <c r="P423" s="24"/>
      <c r="Q423" s="24"/>
      <c r="R423" s="24"/>
    </row>
    <row r="424" spans="1:18" ht="15.75" customHeight="1" x14ac:dyDescent="0.2">
      <c r="A424" s="24"/>
      <c r="B424" s="24"/>
      <c r="C424" s="24"/>
      <c r="D424" s="24"/>
      <c r="E424" s="24"/>
      <c r="F424" s="24"/>
      <c r="G424" s="24"/>
      <c r="H424" s="40"/>
      <c r="I424" s="24"/>
      <c r="J424" s="24"/>
      <c r="K424" s="24"/>
      <c r="L424" s="24"/>
      <c r="M424" s="24"/>
      <c r="N424" s="24"/>
      <c r="O424" s="24"/>
      <c r="P424" s="24"/>
      <c r="Q424" s="24"/>
      <c r="R424" s="24"/>
    </row>
    <row r="425" spans="1:18" ht="15.75" customHeight="1" x14ac:dyDescent="0.2">
      <c r="A425" s="24"/>
      <c r="B425" s="24"/>
      <c r="C425" s="24"/>
      <c r="D425" s="24"/>
      <c r="E425" s="24"/>
      <c r="F425" s="24"/>
      <c r="G425" s="24"/>
      <c r="H425" s="40"/>
      <c r="I425" s="24"/>
      <c r="J425" s="24"/>
      <c r="K425" s="24"/>
      <c r="L425" s="24"/>
      <c r="M425" s="24"/>
      <c r="N425" s="24"/>
      <c r="O425" s="24"/>
      <c r="P425" s="24"/>
      <c r="Q425" s="24"/>
      <c r="R425" s="24"/>
    </row>
    <row r="426" spans="1:18" ht="15.75" customHeight="1" x14ac:dyDescent="0.2">
      <c r="A426" s="24"/>
      <c r="B426" s="24"/>
      <c r="C426" s="24"/>
      <c r="D426" s="24"/>
      <c r="E426" s="24"/>
      <c r="F426" s="24"/>
      <c r="G426" s="24"/>
      <c r="H426" s="40"/>
      <c r="I426" s="24"/>
      <c r="J426" s="24"/>
      <c r="K426" s="24"/>
      <c r="L426" s="24"/>
      <c r="M426" s="24"/>
      <c r="N426" s="24"/>
      <c r="O426" s="24"/>
      <c r="P426" s="24"/>
      <c r="Q426" s="24"/>
      <c r="R426" s="24"/>
    </row>
    <row r="427" spans="1:18" ht="15.75" customHeight="1" x14ac:dyDescent="0.2">
      <c r="A427" s="24"/>
      <c r="B427" s="24"/>
      <c r="C427" s="24"/>
      <c r="D427" s="24"/>
      <c r="E427" s="24"/>
      <c r="F427" s="24"/>
      <c r="G427" s="24"/>
      <c r="H427" s="40"/>
      <c r="I427" s="24"/>
      <c r="J427" s="24"/>
      <c r="K427" s="24"/>
      <c r="L427" s="24"/>
      <c r="M427" s="24"/>
      <c r="N427" s="24"/>
      <c r="O427" s="24"/>
      <c r="P427" s="24"/>
      <c r="Q427" s="24"/>
      <c r="R427" s="24"/>
    </row>
    <row r="428" spans="1:18" ht="15.75" customHeight="1" x14ac:dyDescent="0.2">
      <c r="A428" s="24"/>
      <c r="B428" s="24"/>
      <c r="C428" s="24"/>
      <c r="D428" s="24"/>
      <c r="E428" s="24"/>
      <c r="F428" s="24"/>
      <c r="G428" s="24"/>
      <c r="H428" s="40"/>
      <c r="I428" s="24"/>
      <c r="J428" s="24"/>
      <c r="K428" s="24"/>
      <c r="L428" s="24"/>
      <c r="M428" s="24"/>
      <c r="N428" s="24"/>
      <c r="O428" s="24"/>
      <c r="P428" s="24"/>
      <c r="Q428" s="24"/>
      <c r="R428" s="24"/>
    </row>
    <row r="429" spans="1:18" ht="15.75" customHeight="1" x14ac:dyDescent="0.2">
      <c r="A429" s="24"/>
      <c r="B429" s="24"/>
      <c r="C429" s="24"/>
      <c r="D429" s="24"/>
      <c r="E429" s="24"/>
      <c r="F429" s="24"/>
      <c r="G429" s="24"/>
      <c r="H429" s="40"/>
      <c r="I429" s="24"/>
      <c r="J429" s="24"/>
      <c r="K429" s="24"/>
      <c r="L429" s="24"/>
      <c r="M429" s="24"/>
      <c r="N429" s="24"/>
      <c r="O429" s="24"/>
      <c r="P429" s="24"/>
      <c r="Q429" s="24"/>
      <c r="R429" s="24"/>
    </row>
    <row r="430" spans="1:18" ht="15.75" customHeight="1" x14ac:dyDescent="0.2">
      <c r="A430" s="24"/>
      <c r="B430" s="24"/>
      <c r="C430" s="24"/>
      <c r="D430" s="24"/>
      <c r="E430" s="24"/>
      <c r="F430" s="24"/>
      <c r="G430" s="24"/>
      <c r="H430" s="40"/>
      <c r="I430" s="24"/>
      <c r="J430" s="24"/>
      <c r="K430" s="24"/>
      <c r="L430" s="24"/>
      <c r="M430" s="24"/>
      <c r="N430" s="24"/>
      <c r="O430" s="24"/>
      <c r="P430" s="24"/>
      <c r="Q430" s="24"/>
      <c r="R430" s="24"/>
    </row>
    <row r="431" spans="1:18" ht="15.75" customHeight="1" x14ac:dyDescent="0.2">
      <c r="A431" s="24"/>
      <c r="B431" s="24"/>
      <c r="C431" s="24"/>
      <c r="D431" s="24"/>
      <c r="E431" s="24"/>
      <c r="F431" s="24"/>
      <c r="G431" s="24"/>
      <c r="H431" s="40"/>
      <c r="I431" s="24"/>
      <c r="J431" s="24"/>
      <c r="K431" s="24"/>
      <c r="L431" s="24"/>
      <c r="M431" s="24"/>
      <c r="N431" s="24"/>
      <c r="O431" s="24"/>
      <c r="P431" s="24"/>
      <c r="Q431" s="24"/>
      <c r="R431" s="24"/>
    </row>
    <row r="432" spans="1:18" ht="15.75" customHeight="1" x14ac:dyDescent="0.2">
      <c r="A432" s="24"/>
      <c r="B432" s="24"/>
      <c r="C432" s="24"/>
      <c r="D432" s="24"/>
      <c r="E432" s="24"/>
      <c r="F432" s="24"/>
      <c r="G432" s="24"/>
      <c r="H432" s="40"/>
      <c r="I432" s="24"/>
      <c r="J432" s="24"/>
      <c r="K432" s="24"/>
      <c r="L432" s="24"/>
      <c r="M432" s="24"/>
      <c r="N432" s="24"/>
      <c r="O432" s="24"/>
      <c r="P432" s="24"/>
      <c r="Q432" s="24"/>
      <c r="R432" s="24"/>
    </row>
    <row r="433" spans="1:18" ht="15.75" customHeight="1" x14ac:dyDescent="0.2">
      <c r="A433" s="24"/>
      <c r="B433" s="24"/>
      <c r="C433" s="24"/>
      <c r="D433" s="24"/>
      <c r="E433" s="24"/>
      <c r="F433" s="24"/>
      <c r="G433" s="24"/>
      <c r="H433" s="40"/>
      <c r="I433" s="24"/>
      <c r="J433" s="24"/>
      <c r="K433" s="24"/>
      <c r="L433" s="24"/>
      <c r="M433" s="24"/>
      <c r="N433" s="24"/>
      <c r="O433" s="24"/>
      <c r="P433" s="24"/>
      <c r="Q433" s="24"/>
      <c r="R433" s="24"/>
    </row>
    <row r="434" spans="1:18" ht="15.75" customHeight="1" x14ac:dyDescent="0.2">
      <c r="A434" s="24"/>
      <c r="B434" s="24"/>
      <c r="C434" s="24"/>
      <c r="D434" s="24"/>
      <c r="E434" s="24"/>
      <c r="F434" s="24"/>
      <c r="G434" s="24"/>
      <c r="H434" s="40"/>
      <c r="I434" s="24"/>
      <c r="J434" s="24"/>
      <c r="K434" s="24"/>
      <c r="L434" s="24"/>
      <c r="M434" s="24"/>
      <c r="N434" s="24"/>
      <c r="O434" s="24"/>
      <c r="P434" s="24"/>
      <c r="Q434" s="24"/>
      <c r="R434" s="24"/>
    </row>
    <row r="435" spans="1:18" ht="15.75" customHeight="1" x14ac:dyDescent="0.2">
      <c r="A435" s="24"/>
      <c r="B435" s="24"/>
      <c r="C435" s="24"/>
      <c r="D435" s="24"/>
      <c r="E435" s="24"/>
      <c r="F435" s="24"/>
      <c r="G435" s="24"/>
      <c r="H435" s="40"/>
      <c r="I435" s="24"/>
      <c r="J435" s="24"/>
      <c r="K435" s="24"/>
      <c r="L435" s="24"/>
      <c r="M435" s="24"/>
      <c r="N435" s="24"/>
      <c r="O435" s="24"/>
      <c r="P435" s="24"/>
      <c r="Q435" s="24"/>
      <c r="R435" s="24"/>
    </row>
    <row r="436" spans="1:18" ht="15.75" customHeight="1" x14ac:dyDescent="0.2">
      <c r="A436" s="24"/>
      <c r="B436" s="24"/>
      <c r="C436" s="24"/>
      <c r="D436" s="24"/>
      <c r="E436" s="24"/>
      <c r="F436" s="24"/>
      <c r="G436" s="24"/>
      <c r="H436" s="40"/>
      <c r="I436" s="24"/>
      <c r="J436" s="24"/>
      <c r="K436" s="24"/>
      <c r="L436" s="24"/>
      <c r="M436" s="24"/>
      <c r="N436" s="24"/>
      <c r="O436" s="24"/>
      <c r="P436" s="24"/>
      <c r="Q436" s="24"/>
      <c r="R436" s="24"/>
    </row>
    <row r="437" spans="1:18" ht="15.75" customHeight="1" x14ac:dyDescent="0.2">
      <c r="A437" s="24"/>
      <c r="B437" s="24"/>
      <c r="C437" s="24"/>
      <c r="D437" s="24"/>
      <c r="E437" s="24"/>
      <c r="F437" s="24"/>
      <c r="G437" s="24"/>
      <c r="H437" s="40"/>
      <c r="I437" s="24"/>
      <c r="J437" s="24"/>
      <c r="K437" s="24"/>
      <c r="L437" s="24"/>
      <c r="M437" s="24"/>
      <c r="N437" s="24"/>
      <c r="O437" s="24"/>
      <c r="P437" s="24"/>
      <c r="Q437" s="24"/>
      <c r="R437" s="24"/>
    </row>
    <row r="438" spans="1:18" ht="15.75" customHeight="1" x14ac:dyDescent="0.2">
      <c r="A438" s="24"/>
      <c r="B438" s="24"/>
      <c r="C438" s="24"/>
      <c r="D438" s="24"/>
      <c r="E438" s="24"/>
      <c r="F438" s="24"/>
      <c r="G438" s="24"/>
      <c r="H438" s="40"/>
      <c r="I438" s="24"/>
      <c r="J438" s="24"/>
      <c r="K438" s="24"/>
      <c r="L438" s="24"/>
      <c r="M438" s="24"/>
      <c r="N438" s="24"/>
      <c r="O438" s="24"/>
      <c r="P438" s="24"/>
      <c r="Q438" s="24"/>
      <c r="R438" s="24"/>
    </row>
    <row r="439" spans="1:18" ht="15.75" customHeight="1" x14ac:dyDescent="0.2">
      <c r="A439" s="24"/>
      <c r="B439" s="24"/>
      <c r="C439" s="24"/>
      <c r="D439" s="24"/>
      <c r="E439" s="24"/>
      <c r="F439" s="24"/>
      <c r="G439" s="24"/>
      <c r="H439" s="40"/>
      <c r="I439" s="24"/>
      <c r="J439" s="24"/>
      <c r="K439" s="24"/>
      <c r="L439" s="24"/>
      <c r="M439" s="24"/>
      <c r="N439" s="24"/>
      <c r="O439" s="24"/>
      <c r="P439" s="24"/>
      <c r="Q439" s="24"/>
      <c r="R439" s="24"/>
    </row>
    <row r="440" spans="1:18" ht="15.75" customHeight="1" x14ac:dyDescent="0.2">
      <c r="A440" s="24"/>
      <c r="B440" s="24"/>
      <c r="C440" s="24"/>
      <c r="D440" s="24"/>
      <c r="E440" s="24"/>
      <c r="F440" s="24"/>
      <c r="G440" s="24"/>
      <c r="H440" s="40"/>
      <c r="I440" s="24"/>
      <c r="J440" s="24"/>
      <c r="K440" s="24"/>
      <c r="L440" s="24"/>
      <c r="M440" s="24"/>
      <c r="N440" s="24"/>
      <c r="O440" s="24"/>
      <c r="P440" s="24"/>
      <c r="Q440" s="24"/>
      <c r="R440" s="24"/>
    </row>
    <row r="441" spans="1:18" ht="15.75" customHeight="1" x14ac:dyDescent="0.2">
      <c r="A441" s="24"/>
      <c r="B441" s="24"/>
      <c r="C441" s="24"/>
      <c r="D441" s="24"/>
      <c r="E441" s="24"/>
      <c r="F441" s="24"/>
      <c r="G441" s="24"/>
      <c r="H441" s="40"/>
      <c r="I441" s="24"/>
      <c r="J441" s="24"/>
      <c r="K441" s="24"/>
      <c r="L441" s="24"/>
      <c r="M441" s="24"/>
      <c r="N441" s="24"/>
      <c r="O441" s="24"/>
      <c r="P441" s="24"/>
      <c r="Q441" s="24"/>
      <c r="R441" s="24"/>
    </row>
    <row r="442" spans="1:18" ht="15.75" customHeight="1" x14ac:dyDescent="0.2">
      <c r="A442" s="24"/>
      <c r="B442" s="24"/>
      <c r="C442" s="24"/>
      <c r="D442" s="24"/>
      <c r="E442" s="24"/>
      <c r="F442" s="24"/>
      <c r="G442" s="24"/>
      <c r="H442" s="40"/>
      <c r="I442" s="24"/>
      <c r="J442" s="24"/>
      <c r="K442" s="24"/>
      <c r="L442" s="24"/>
      <c r="M442" s="24"/>
      <c r="N442" s="24"/>
      <c r="O442" s="24"/>
      <c r="P442" s="24"/>
      <c r="Q442" s="24"/>
      <c r="R442" s="24"/>
    </row>
    <row r="443" spans="1:18" ht="15.75" customHeight="1" x14ac:dyDescent="0.2">
      <c r="A443" s="24"/>
      <c r="B443" s="24"/>
      <c r="C443" s="24"/>
      <c r="D443" s="24"/>
      <c r="E443" s="24"/>
      <c r="F443" s="24"/>
      <c r="G443" s="24"/>
      <c r="H443" s="40"/>
      <c r="I443" s="24"/>
      <c r="J443" s="24"/>
      <c r="K443" s="24"/>
      <c r="L443" s="24"/>
      <c r="M443" s="24"/>
      <c r="N443" s="24"/>
      <c r="O443" s="24"/>
      <c r="P443" s="24"/>
      <c r="Q443" s="24"/>
      <c r="R443" s="24"/>
    </row>
    <row r="444" spans="1:18" ht="15.75" customHeight="1" x14ac:dyDescent="0.2">
      <c r="A444" s="24"/>
      <c r="B444" s="24"/>
      <c r="C444" s="24"/>
      <c r="D444" s="24"/>
      <c r="E444" s="24"/>
      <c r="F444" s="24"/>
      <c r="G444" s="24"/>
      <c r="H444" s="40"/>
      <c r="I444" s="24"/>
      <c r="J444" s="24"/>
      <c r="K444" s="24"/>
      <c r="L444" s="24"/>
      <c r="M444" s="24"/>
      <c r="N444" s="24"/>
      <c r="O444" s="24"/>
      <c r="P444" s="24"/>
      <c r="Q444" s="24"/>
      <c r="R444" s="24"/>
    </row>
    <row r="445" spans="1:18" ht="15.75" customHeight="1" x14ac:dyDescent="0.2">
      <c r="A445" s="24"/>
      <c r="B445" s="24"/>
      <c r="C445" s="24"/>
      <c r="D445" s="24"/>
      <c r="E445" s="24"/>
      <c r="F445" s="24"/>
      <c r="G445" s="24"/>
      <c r="H445" s="40"/>
      <c r="I445" s="24"/>
      <c r="J445" s="24"/>
      <c r="K445" s="24"/>
      <c r="L445" s="24"/>
      <c r="M445" s="24"/>
      <c r="N445" s="24"/>
      <c r="O445" s="24"/>
      <c r="P445" s="24"/>
      <c r="Q445" s="24"/>
      <c r="R445" s="24"/>
    </row>
    <row r="446" spans="1:18" ht="15.75" customHeight="1" x14ac:dyDescent="0.2">
      <c r="A446" s="24"/>
      <c r="B446" s="24"/>
      <c r="C446" s="24"/>
      <c r="D446" s="24"/>
      <c r="E446" s="24"/>
      <c r="F446" s="24"/>
      <c r="G446" s="24"/>
      <c r="H446" s="40"/>
      <c r="I446" s="24"/>
      <c r="J446" s="24"/>
      <c r="K446" s="24"/>
      <c r="L446" s="24"/>
      <c r="M446" s="24"/>
      <c r="N446" s="24"/>
      <c r="O446" s="24"/>
      <c r="P446" s="24"/>
      <c r="Q446" s="24"/>
      <c r="R446" s="24"/>
    </row>
    <row r="447" spans="1:18" ht="15.75" customHeight="1" x14ac:dyDescent="0.2">
      <c r="A447" s="24"/>
      <c r="B447" s="24"/>
      <c r="C447" s="24"/>
      <c r="D447" s="24"/>
      <c r="E447" s="24"/>
      <c r="F447" s="24"/>
      <c r="G447" s="24"/>
      <c r="H447" s="40"/>
      <c r="I447" s="24"/>
      <c r="J447" s="24"/>
      <c r="K447" s="24"/>
      <c r="L447" s="24"/>
      <c r="M447" s="24"/>
      <c r="N447" s="24"/>
      <c r="O447" s="24"/>
      <c r="P447" s="24"/>
      <c r="Q447" s="24"/>
      <c r="R447" s="24"/>
    </row>
    <row r="448" spans="1:18" ht="15.75" customHeight="1" x14ac:dyDescent="0.2">
      <c r="A448" s="24"/>
      <c r="B448" s="24"/>
      <c r="C448" s="24"/>
      <c r="D448" s="24"/>
      <c r="E448" s="24"/>
      <c r="F448" s="24"/>
      <c r="G448" s="24"/>
      <c r="H448" s="40"/>
      <c r="I448" s="24"/>
      <c r="J448" s="24"/>
      <c r="K448" s="24"/>
      <c r="L448" s="24"/>
      <c r="M448" s="24"/>
      <c r="N448" s="24"/>
      <c r="O448" s="24"/>
      <c r="P448" s="24"/>
      <c r="Q448" s="24"/>
      <c r="R448" s="24"/>
    </row>
    <row r="449" spans="1:18" ht="15.75" customHeight="1" x14ac:dyDescent="0.2">
      <c r="A449" s="24"/>
      <c r="B449" s="24"/>
      <c r="C449" s="24"/>
      <c r="D449" s="24"/>
      <c r="E449" s="24"/>
      <c r="F449" s="24"/>
      <c r="G449" s="24"/>
      <c r="H449" s="40"/>
      <c r="I449" s="24"/>
      <c r="J449" s="24"/>
      <c r="K449" s="24"/>
      <c r="L449" s="24"/>
      <c r="M449" s="24"/>
      <c r="N449" s="24"/>
      <c r="O449" s="24"/>
      <c r="P449" s="24"/>
      <c r="Q449" s="24"/>
      <c r="R449" s="24"/>
    </row>
    <row r="450" spans="1:18" ht="15.75" customHeight="1" x14ac:dyDescent="0.2">
      <c r="A450" s="24"/>
      <c r="B450" s="24"/>
      <c r="C450" s="24"/>
      <c r="D450" s="24"/>
      <c r="E450" s="24"/>
      <c r="F450" s="24"/>
      <c r="G450" s="24"/>
      <c r="H450" s="40"/>
      <c r="I450" s="24"/>
      <c r="J450" s="24"/>
      <c r="K450" s="24"/>
      <c r="L450" s="24"/>
      <c r="M450" s="24"/>
      <c r="N450" s="24"/>
      <c r="O450" s="24"/>
      <c r="P450" s="24"/>
      <c r="Q450" s="24"/>
      <c r="R450" s="24"/>
    </row>
    <row r="451" spans="1:18" ht="15.75" customHeight="1" x14ac:dyDescent="0.2">
      <c r="A451" s="24"/>
      <c r="B451" s="24"/>
      <c r="C451" s="24"/>
      <c r="D451" s="24"/>
      <c r="E451" s="24"/>
      <c r="F451" s="24"/>
      <c r="G451" s="24"/>
      <c r="H451" s="40"/>
      <c r="I451" s="24"/>
      <c r="J451" s="24"/>
      <c r="K451" s="24"/>
      <c r="L451" s="24"/>
      <c r="M451" s="24"/>
      <c r="N451" s="24"/>
      <c r="O451" s="24"/>
      <c r="P451" s="24"/>
      <c r="Q451" s="24"/>
      <c r="R451" s="24"/>
    </row>
    <row r="452" spans="1:18" ht="15.75" customHeight="1" x14ac:dyDescent="0.2">
      <c r="A452" s="24"/>
      <c r="B452" s="24"/>
      <c r="C452" s="24"/>
      <c r="D452" s="24"/>
      <c r="E452" s="24"/>
      <c r="F452" s="24"/>
      <c r="G452" s="24"/>
      <c r="H452" s="40"/>
      <c r="I452" s="24"/>
      <c r="J452" s="24"/>
      <c r="K452" s="24"/>
      <c r="L452" s="24"/>
      <c r="M452" s="24"/>
      <c r="N452" s="24"/>
      <c r="O452" s="24"/>
      <c r="P452" s="24"/>
      <c r="Q452" s="24"/>
      <c r="R452" s="24"/>
    </row>
    <row r="453" spans="1:18" ht="15.75" customHeight="1" x14ac:dyDescent="0.2">
      <c r="A453" s="24"/>
      <c r="B453" s="24"/>
      <c r="C453" s="24"/>
      <c r="D453" s="24"/>
      <c r="E453" s="24"/>
      <c r="F453" s="24"/>
      <c r="G453" s="24"/>
      <c r="H453" s="40"/>
      <c r="I453" s="24"/>
      <c r="J453" s="24"/>
      <c r="K453" s="24"/>
      <c r="L453" s="24"/>
      <c r="M453" s="24"/>
      <c r="N453" s="24"/>
      <c r="O453" s="24"/>
      <c r="P453" s="24"/>
      <c r="Q453" s="24"/>
      <c r="R453" s="24"/>
    </row>
    <row r="454" spans="1:18" ht="15.75" customHeight="1" x14ac:dyDescent="0.2">
      <c r="A454" s="24"/>
      <c r="B454" s="24"/>
      <c r="C454" s="24"/>
      <c r="D454" s="24"/>
      <c r="E454" s="24"/>
      <c r="F454" s="24"/>
      <c r="G454" s="24"/>
      <c r="H454" s="40"/>
      <c r="I454" s="24"/>
      <c r="J454" s="24"/>
      <c r="K454" s="24"/>
      <c r="L454" s="24"/>
      <c r="M454" s="24"/>
      <c r="N454" s="24"/>
      <c r="O454" s="24"/>
      <c r="P454" s="24"/>
      <c r="Q454" s="24"/>
      <c r="R454" s="24"/>
    </row>
    <row r="455" spans="1:18" ht="15.75" customHeight="1" x14ac:dyDescent="0.2">
      <c r="A455" s="24"/>
      <c r="B455" s="24"/>
      <c r="C455" s="24"/>
      <c r="D455" s="24"/>
      <c r="E455" s="24"/>
      <c r="F455" s="24"/>
      <c r="G455" s="24"/>
      <c r="H455" s="40"/>
      <c r="I455" s="24"/>
      <c r="J455" s="24"/>
      <c r="K455" s="24"/>
      <c r="L455" s="24"/>
      <c r="M455" s="24"/>
      <c r="N455" s="24"/>
      <c r="O455" s="24"/>
      <c r="P455" s="24"/>
      <c r="Q455" s="24"/>
      <c r="R455" s="24"/>
    </row>
    <row r="456" spans="1:18" ht="15.75" customHeight="1" x14ac:dyDescent="0.2">
      <c r="A456" s="24"/>
      <c r="B456" s="24"/>
      <c r="C456" s="24"/>
      <c r="D456" s="24"/>
      <c r="E456" s="24"/>
      <c r="F456" s="24"/>
      <c r="G456" s="24"/>
      <c r="H456" s="40"/>
      <c r="I456" s="24"/>
      <c r="J456" s="24"/>
      <c r="K456" s="24"/>
      <c r="L456" s="24"/>
      <c r="M456" s="24"/>
      <c r="N456" s="24"/>
      <c r="O456" s="24"/>
      <c r="P456" s="24"/>
      <c r="Q456" s="24"/>
      <c r="R456" s="24"/>
    </row>
    <row r="457" spans="1:18" ht="15.75" customHeight="1" x14ac:dyDescent="0.2">
      <c r="A457" s="24"/>
      <c r="B457" s="24"/>
      <c r="C457" s="24"/>
      <c r="D457" s="24"/>
      <c r="E457" s="24"/>
      <c r="F457" s="24"/>
      <c r="G457" s="24"/>
      <c r="H457" s="40"/>
      <c r="I457" s="24"/>
      <c r="J457" s="24"/>
      <c r="K457" s="24"/>
      <c r="L457" s="24"/>
      <c r="M457" s="24"/>
      <c r="N457" s="24"/>
      <c r="O457" s="24"/>
      <c r="P457" s="24"/>
      <c r="Q457" s="24"/>
      <c r="R457" s="24"/>
    </row>
    <row r="458" spans="1:18" ht="15.75" customHeight="1" x14ac:dyDescent="0.2">
      <c r="A458" s="24"/>
      <c r="B458" s="24"/>
      <c r="C458" s="24"/>
      <c r="D458" s="24"/>
      <c r="E458" s="24"/>
      <c r="F458" s="24"/>
      <c r="G458" s="24"/>
      <c r="H458" s="40"/>
      <c r="I458" s="24"/>
      <c r="J458" s="24"/>
      <c r="K458" s="24"/>
      <c r="L458" s="24"/>
      <c r="M458" s="24"/>
      <c r="N458" s="24"/>
      <c r="O458" s="24"/>
      <c r="P458" s="24"/>
      <c r="Q458" s="24"/>
      <c r="R458" s="24"/>
    </row>
    <row r="459" spans="1:18" ht="15.75" customHeight="1" x14ac:dyDescent="0.2">
      <c r="A459" s="24"/>
      <c r="B459" s="24"/>
      <c r="C459" s="24"/>
      <c r="D459" s="24"/>
      <c r="E459" s="24"/>
      <c r="F459" s="24"/>
      <c r="G459" s="24"/>
      <c r="H459" s="40"/>
      <c r="I459" s="24"/>
      <c r="J459" s="24"/>
      <c r="K459" s="24"/>
      <c r="L459" s="24"/>
      <c r="M459" s="24"/>
      <c r="N459" s="24"/>
      <c r="O459" s="24"/>
      <c r="P459" s="24"/>
      <c r="Q459" s="24"/>
      <c r="R459" s="24"/>
    </row>
    <row r="460" spans="1:18" ht="15.75" customHeight="1" x14ac:dyDescent="0.2">
      <c r="A460" s="24"/>
      <c r="B460" s="24"/>
      <c r="C460" s="24"/>
      <c r="D460" s="24"/>
      <c r="E460" s="24"/>
      <c r="F460" s="24"/>
      <c r="G460" s="24"/>
      <c r="H460" s="40"/>
      <c r="I460" s="24"/>
      <c r="J460" s="24"/>
      <c r="K460" s="24"/>
      <c r="L460" s="24"/>
      <c r="M460" s="24"/>
      <c r="N460" s="24"/>
      <c r="O460" s="24"/>
      <c r="P460" s="24"/>
      <c r="Q460" s="24"/>
      <c r="R460" s="24"/>
    </row>
    <row r="461" spans="1:18" ht="15.75" customHeight="1" x14ac:dyDescent="0.2">
      <c r="A461" s="24"/>
      <c r="B461" s="24"/>
      <c r="C461" s="24"/>
      <c r="D461" s="24"/>
      <c r="E461" s="24"/>
      <c r="F461" s="24"/>
      <c r="G461" s="24"/>
      <c r="H461" s="40"/>
      <c r="I461" s="24"/>
      <c r="J461" s="24"/>
      <c r="K461" s="24"/>
      <c r="L461" s="24"/>
      <c r="M461" s="24"/>
      <c r="N461" s="24"/>
      <c r="O461" s="24"/>
      <c r="P461" s="24"/>
      <c r="Q461" s="24"/>
      <c r="R461" s="24"/>
    </row>
    <row r="462" spans="1:18" ht="15.75" customHeight="1" x14ac:dyDescent="0.2">
      <c r="A462" s="24"/>
      <c r="B462" s="24"/>
      <c r="C462" s="24"/>
      <c r="D462" s="24"/>
      <c r="E462" s="24"/>
      <c r="F462" s="24"/>
      <c r="G462" s="24"/>
      <c r="H462" s="40"/>
      <c r="I462" s="24"/>
      <c r="J462" s="24"/>
      <c r="K462" s="24"/>
      <c r="L462" s="24"/>
      <c r="M462" s="24"/>
      <c r="N462" s="24"/>
      <c r="O462" s="24"/>
      <c r="P462" s="24"/>
      <c r="Q462" s="24"/>
      <c r="R462" s="24"/>
    </row>
    <row r="463" spans="1:18" ht="15.75" customHeight="1" x14ac:dyDescent="0.2">
      <c r="A463" s="24"/>
      <c r="B463" s="24"/>
      <c r="C463" s="24"/>
      <c r="D463" s="24"/>
      <c r="E463" s="24"/>
      <c r="F463" s="24"/>
      <c r="G463" s="24"/>
      <c r="H463" s="40"/>
      <c r="I463" s="24"/>
      <c r="J463" s="24"/>
      <c r="K463" s="24"/>
      <c r="L463" s="24"/>
      <c r="M463" s="24"/>
      <c r="N463" s="24"/>
      <c r="O463" s="24"/>
      <c r="P463" s="24"/>
      <c r="Q463" s="24"/>
      <c r="R463" s="24"/>
    </row>
    <row r="464" spans="1:18" ht="15.75" customHeight="1" x14ac:dyDescent="0.2">
      <c r="A464" s="24"/>
      <c r="B464" s="24"/>
      <c r="C464" s="24"/>
      <c r="D464" s="24"/>
      <c r="E464" s="24"/>
      <c r="F464" s="24"/>
      <c r="G464" s="24"/>
      <c r="H464" s="40"/>
      <c r="I464" s="24"/>
      <c r="J464" s="24"/>
      <c r="K464" s="24"/>
      <c r="L464" s="24"/>
      <c r="M464" s="24"/>
      <c r="N464" s="24"/>
      <c r="O464" s="24"/>
      <c r="P464" s="24"/>
      <c r="Q464" s="24"/>
      <c r="R464" s="24"/>
    </row>
    <row r="465" spans="1:18" ht="15.75" customHeight="1" x14ac:dyDescent="0.2">
      <c r="A465" s="24"/>
      <c r="B465" s="24"/>
      <c r="C465" s="24"/>
      <c r="D465" s="24"/>
      <c r="E465" s="24"/>
      <c r="F465" s="24"/>
      <c r="G465" s="24"/>
      <c r="H465" s="40"/>
      <c r="I465" s="24"/>
      <c r="J465" s="24"/>
      <c r="K465" s="24"/>
      <c r="L465" s="24"/>
      <c r="M465" s="24"/>
      <c r="N465" s="24"/>
      <c r="O465" s="24"/>
      <c r="P465" s="24"/>
      <c r="Q465" s="24"/>
      <c r="R465" s="24"/>
    </row>
    <row r="466" spans="1:18" ht="15.75" customHeight="1" x14ac:dyDescent="0.2">
      <c r="A466" s="24"/>
      <c r="B466" s="24"/>
      <c r="C466" s="24"/>
      <c r="D466" s="24"/>
      <c r="E466" s="24"/>
      <c r="F466" s="24"/>
      <c r="G466" s="24"/>
      <c r="H466" s="40"/>
      <c r="I466" s="24"/>
      <c r="J466" s="24"/>
      <c r="K466" s="24"/>
      <c r="L466" s="24"/>
      <c r="M466" s="24"/>
      <c r="N466" s="24"/>
      <c r="O466" s="24"/>
      <c r="P466" s="24"/>
      <c r="Q466" s="24"/>
      <c r="R466" s="24"/>
    </row>
    <row r="467" spans="1:18" ht="15.75" customHeight="1" x14ac:dyDescent="0.2">
      <c r="A467" s="24"/>
      <c r="B467" s="24"/>
      <c r="C467" s="24"/>
      <c r="D467" s="24"/>
      <c r="E467" s="24"/>
      <c r="F467" s="24"/>
      <c r="G467" s="24"/>
      <c r="H467" s="40"/>
      <c r="I467" s="24"/>
      <c r="J467" s="24"/>
      <c r="K467" s="24"/>
      <c r="L467" s="24"/>
      <c r="M467" s="24"/>
      <c r="N467" s="24"/>
      <c r="O467" s="24"/>
      <c r="P467" s="24"/>
      <c r="Q467" s="24"/>
      <c r="R467" s="24"/>
    </row>
    <row r="468" spans="1:18" ht="15.75" customHeight="1" x14ac:dyDescent="0.2">
      <c r="A468" s="24"/>
      <c r="B468" s="24"/>
      <c r="C468" s="24"/>
      <c r="D468" s="24"/>
      <c r="E468" s="24"/>
      <c r="F468" s="24"/>
      <c r="G468" s="24"/>
      <c r="H468" s="40"/>
      <c r="I468" s="24"/>
      <c r="J468" s="24"/>
      <c r="K468" s="24"/>
      <c r="L468" s="24"/>
      <c r="M468" s="24"/>
      <c r="N468" s="24"/>
      <c r="O468" s="24"/>
      <c r="P468" s="24"/>
      <c r="Q468" s="24"/>
      <c r="R468" s="24"/>
    </row>
    <row r="469" spans="1:18" ht="15.75" customHeight="1" x14ac:dyDescent="0.2">
      <c r="A469" s="24"/>
      <c r="B469" s="24"/>
      <c r="C469" s="24"/>
      <c r="D469" s="24"/>
      <c r="E469" s="24"/>
      <c r="F469" s="24"/>
      <c r="G469" s="24"/>
      <c r="H469" s="40"/>
      <c r="I469" s="24"/>
      <c r="J469" s="24"/>
      <c r="K469" s="24"/>
      <c r="L469" s="24"/>
      <c r="M469" s="24"/>
      <c r="N469" s="24"/>
      <c r="O469" s="24"/>
      <c r="P469" s="24"/>
      <c r="Q469" s="24"/>
      <c r="R469" s="24"/>
    </row>
    <row r="470" spans="1:18" ht="15.75" customHeight="1" x14ac:dyDescent="0.2">
      <c r="A470" s="24"/>
      <c r="B470" s="24"/>
      <c r="C470" s="24"/>
      <c r="D470" s="24"/>
      <c r="E470" s="24"/>
      <c r="F470" s="24"/>
      <c r="G470" s="24"/>
      <c r="H470" s="40"/>
      <c r="I470" s="24"/>
      <c r="J470" s="24"/>
      <c r="K470" s="24"/>
      <c r="L470" s="24"/>
      <c r="M470" s="24"/>
      <c r="N470" s="24"/>
      <c r="O470" s="24"/>
      <c r="P470" s="24"/>
      <c r="Q470" s="24"/>
      <c r="R470" s="24"/>
    </row>
    <row r="471" spans="1:18" ht="15.75" customHeight="1" x14ac:dyDescent="0.2">
      <c r="A471" s="24"/>
      <c r="B471" s="24"/>
      <c r="C471" s="24"/>
      <c r="D471" s="24"/>
      <c r="E471" s="24"/>
      <c r="F471" s="24"/>
      <c r="G471" s="24"/>
      <c r="H471" s="40"/>
      <c r="I471" s="24"/>
      <c r="J471" s="24"/>
      <c r="K471" s="24"/>
      <c r="L471" s="24"/>
      <c r="M471" s="24"/>
      <c r="N471" s="24"/>
      <c r="O471" s="24"/>
      <c r="P471" s="24"/>
      <c r="Q471" s="24"/>
      <c r="R471" s="24"/>
    </row>
    <row r="472" spans="1:18" ht="15.75" customHeight="1" x14ac:dyDescent="0.2">
      <c r="A472" s="24"/>
      <c r="B472" s="24"/>
      <c r="C472" s="24"/>
      <c r="D472" s="24"/>
      <c r="E472" s="24"/>
      <c r="F472" s="24"/>
      <c r="G472" s="24"/>
      <c r="H472" s="40"/>
      <c r="I472" s="24"/>
      <c r="J472" s="24"/>
      <c r="K472" s="24"/>
      <c r="L472" s="24"/>
      <c r="M472" s="24"/>
      <c r="N472" s="24"/>
      <c r="O472" s="24"/>
      <c r="P472" s="24"/>
      <c r="Q472" s="24"/>
      <c r="R472" s="24"/>
    </row>
    <row r="473" spans="1:18" ht="15.75" customHeight="1" x14ac:dyDescent="0.2">
      <c r="A473" s="24"/>
      <c r="B473" s="24"/>
      <c r="C473" s="24"/>
      <c r="D473" s="24"/>
      <c r="E473" s="24"/>
      <c r="F473" s="24"/>
      <c r="G473" s="24"/>
      <c r="H473" s="40"/>
      <c r="I473" s="24"/>
      <c r="J473" s="24"/>
      <c r="K473" s="24"/>
      <c r="L473" s="24"/>
      <c r="M473" s="24"/>
      <c r="N473" s="24"/>
      <c r="O473" s="24"/>
      <c r="P473" s="24"/>
      <c r="Q473" s="24"/>
      <c r="R473" s="24"/>
    </row>
    <row r="474" spans="1:18" ht="15.75" customHeight="1" x14ac:dyDescent="0.2">
      <c r="A474" s="24"/>
      <c r="B474" s="24"/>
      <c r="C474" s="24"/>
      <c r="D474" s="24"/>
      <c r="E474" s="24"/>
      <c r="F474" s="24"/>
      <c r="G474" s="24"/>
      <c r="H474" s="40"/>
      <c r="I474" s="24"/>
      <c r="J474" s="24"/>
      <c r="K474" s="24"/>
      <c r="L474" s="24"/>
      <c r="M474" s="24"/>
      <c r="N474" s="24"/>
      <c r="O474" s="24"/>
      <c r="P474" s="24"/>
      <c r="Q474" s="24"/>
      <c r="R474" s="24"/>
    </row>
    <row r="475" spans="1:18" ht="15.75" customHeight="1" x14ac:dyDescent="0.2">
      <c r="A475" s="24"/>
      <c r="B475" s="24"/>
      <c r="C475" s="24"/>
      <c r="D475" s="24"/>
      <c r="E475" s="24"/>
      <c r="F475" s="24"/>
      <c r="G475" s="24"/>
      <c r="H475" s="40"/>
      <c r="I475" s="24"/>
      <c r="J475" s="24"/>
      <c r="K475" s="24"/>
      <c r="L475" s="24"/>
      <c r="M475" s="24"/>
      <c r="N475" s="24"/>
      <c r="O475" s="24"/>
      <c r="P475" s="24"/>
      <c r="Q475" s="24"/>
      <c r="R475" s="24"/>
    </row>
    <row r="476" spans="1:18" ht="15.75" customHeight="1" x14ac:dyDescent="0.2">
      <c r="A476" s="24"/>
      <c r="B476" s="24"/>
      <c r="C476" s="24"/>
      <c r="D476" s="24"/>
      <c r="E476" s="24"/>
      <c r="F476" s="24"/>
      <c r="G476" s="24"/>
      <c r="H476" s="40"/>
      <c r="I476" s="24"/>
      <c r="J476" s="24"/>
      <c r="K476" s="24"/>
      <c r="L476" s="24"/>
      <c r="M476" s="24"/>
      <c r="N476" s="24"/>
      <c r="O476" s="24"/>
      <c r="P476" s="24"/>
      <c r="Q476" s="24"/>
      <c r="R476" s="24"/>
    </row>
    <row r="477" spans="1:18" ht="15.75" customHeight="1" x14ac:dyDescent="0.2">
      <c r="A477" s="24"/>
      <c r="B477" s="24"/>
      <c r="C477" s="24"/>
      <c r="D477" s="24"/>
      <c r="E477" s="24"/>
      <c r="F477" s="24"/>
      <c r="G477" s="24"/>
      <c r="H477" s="40"/>
      <c r="I477" s="24"/>
      <c r="J477" s="24"/>
      <c r="K477" s="24"/>
      <c r="L477" s="24"/>
      <c r="M477" s="24"/>
      <c r="N477" s="24"/>
      <c r="O477" s="24"/>
      <c r="P477" s="24"/>
      <c r="Q477" s="24"/>
      <c r="R477" s="24"/>
    </row>
    <row r="478" spans="1:18" ht="15.75" customHeight="1" x14ac:dyDescent="0.2">
      <c r="A478" s="24"/>
      <c r="B478" s="24"/>
      <c r="C478" s="24"/>
      <c r="D478" s="24"/>
      <c r="E478" s="24"/>
      <c r="F478" s="24"/>
      <c r="G478" s="24"/>
      <c r="H478" s="40"/>
      <c r="I478" s="24"/>
      <c r="J478" s="24"/>
      <c r="K478" s="24"/>
      <c r="L478" s="24"/>
      <c r="M478" s="24"/>
      <c r="N478" s="24"/>
      <c r="O478" s="24"/>
      <c r="P478" s="24"/>
      <c r="Q478" s="24"/>
      <c r="R478" s="24"/>
    </row>
    <row r="479" spans="1:18" ht="15.75" customHeight="1" x14ac:dyDescent="0.2">
      <c r="A479" s="24"/>
      <c r="B479" s="24"/>
      <c r="C479" s="24"/>
      <c r="D479" s="24"/>
      <c r="E479" s="24"/>
      <c r="F479" s="24"/>
      <c r="G479" s="24"/>
      <c r="H479" s="40"/>
      <c r="I479" s="24"/>
      <c r="J479" s="24"/>
      <c r="K479" s="24"/>
      <c r="L479" s="24"/>
      <c r="M479" s="24"/>
      <c r="N479" s="24"/>
      <c r="O479" s="24"/>
      <c r="P479" s="24"/>
      <c r="Q479" s="24"/>
      <c r="R479" s="24"/>
    </row>
    <row r="480" spans="1:18" ht="15.75" customHeight="1" x14ac:dyDescent="0.2">
      <c r="A480" s="24"/>
      <c r="B480" s="24"/>
      <c r="C480" s="24"/>
      <c r="D480" s="24"/>
      <c r="E480" s="24"/>
      <c r="F480" s="24"/>
      <c r="G480" s="24"/>
      <c r="H480" s="40"/>
      <c r="I480" s="24"/>
      <c r="J480" s="24"/>
      <c r="K480" s="24"/>
      <c r="L480" s="24"/>
      <c r="M480" s="24"/>
      <c r="N480" s="24"/>
      <c r="O480" s="24"/>
      <c r="P480" s="24"/>
      <c r="Q480" s="24"/>
      <c r="R480" s="24"/>
    </row>
    <row r="481" spans="1:18" ht="15.75" customHeight="1" x14ac:dyDescent="0.2">
      <c r="A481" s="24"/>
      <c r="B481" s="24"/>
      <c r="C481" s="24"/>
      <c r="D481" s="24"/>
      <c r="E481" s="24"/>
      <c r="F481" s="24"/>
      <c r="G481" s="24"/>
      <c r="H481" s="40"/>
      <c r="I481" s="24"/>
      <c r="J481" s="24"/>
      <c r="K481" s="24"/>
      <c r="L481" s="24"/>
      <c r="M481" s="24"/>
      <c r="N481" s="24"/>
      <c r="O481" s="24"/>
      <c r="P481" s="24"/>
      <c r="Q481" s="24"/>
      <c r="R481" s="24"/>
    </row>
    <row r="482" spans="1:18" ht="15.75" customHeight="1" x14ac:dyDescent="0.2">
      <c r="A482" s="24"/>
      <c r="B482" s="24"/>
      <c r="C482" s="24"/>
      <c r="D482" s="24"/>
      <c r="E482" s="24"/>
      <c r="F482" s="24"/>
      <c r="G482" s="24"/>
      <c r="H482" s="40"/>
      <c r="I482" s="24"/>
      <c r="J482" s="24"/>
      <c r="K482" s="24"/>
      <c r="L482" s="24"/>
      <c r="M482" s="24"/>
      <c r="N482" s="24"/>
      <c r="O482" s="24"/>
      <c r="P482" s="24"/>
      <c r="Q482" s="24"/>
      <c r="R482" s="24"/>
    </row>
    <row r="483" spans="1:18" ht="15.75" customHeight="1" x14ac:dyDescent="0.2">
      <c r="A483" s="24"/>
      <c r="B483" s="24"/>
      <c r="C483" s="24"/>
      <c r="D483" s="24"/>
      <c r="E483" s="24"/>
      <c r="F483" s="24"/>
      <c r="G483" s="24"/>
      <c r="H483" s="40"/>
      <c r="I483" s="24"/>
      <c r="J483" s="24"/>
      <c r="K483" s="24"/>
      <c r="L483" s="24"/>
      <c r="M483" s="24"/>
      <c r="N483" s="24"/>
      <c r="O483" s="24"/>
      <c r="P483" s="24"/>
      <c r="Q483" s="24"/>
      <c r="R483" s="24"/>
    </row>
    <row r="484" spans="1:18" ht="15.75" customHeight="1" x14ac:dyDescent="0.2">
      <c r="A484" s="24"/>
      <c r="B484" s="24"/>
      <c r="C484" s="24"/>
      <c r="D484" s="24"/>
      <c r="E484" s="24"/>
      <c r="F484" s="24"/>
      <c r="G484" s="24"/>
      <c r="H484" s="40"/>
      <c r="I484" s="24"/>
      <c r="J484" s="24"/>
      <c r="K484" s="24"/>
      <c r="L484" s="24"/>
      <c r="M484" s="24"/>
      <c r="N484" s="24"/>
      <c r="O484" s="24"/>
      <c r="P484" s="24"/>
      <c r="Q484" s="24"/>
      <c r="R484" s="24"/>
    </row>
    <row r="485" spans="1:18" ht="15.75" customHeight="1" x14ac:dyDescent="0.2">
      <c r="A485" s="24"/>
      <c r="B485" s="24"/>
      <c r="C485" s="24"/>
      <c r="D485" s="24"/>
      <c r="E485" s="24"/>
      <c r="F485" s="24"/>
      <c r="G485" s="24"/>
      <c r="H485" s="40"/>
      <c r="I485" s="24"/>
      <c r="J485" s="24"/>
      <c r="K485" s="24"/>
      <c r="L485" s="24"/>
      <c r="M485" s="24"/>
      <c r="N485" s="24"/>
      <c r="O485" s="24"/>
      <c r="P485" s="24"/>
      <c r="Q485" s="24"/>
      <c r="R485" s="24"/>
    </row>
    <row r="486" spans="1:18" ht="15.75" customHeight="1" x14ac:dyDescent="0.2">
      <c r="A486" s="24"/>
      <c r="B486" s="24"/>
      <c r="C486" s="24"/>
      <c r="D486" s="24"/>
      <c r="E486" s="24"/>
      <c r="F486" s="24"/>
      <c r="G486" s="24"/>
      <c r="H486" s="40"/>
      <c r="I486" s="24"/>
      <c r="J486" s="24"/>
      <c r="K486" s="24"/>
      <c r="L486" s="24"/>
      <c r="M486" s="24"/>
      <c r="N486" s="24"/>
      <c r="O486" s="24"/>
      <c r="P486" s="24"/>
      <c r="Q486" s="24"/>
      <c r="R486" s="24"/>
    </row>
    <row r="487" spans="1:18" ht="15.75" customHeight="1" x14ac:dyDescent="0.2">
      <c r="A487" s="24"/>
      <c r="B487" s="24"/>
      <c r="C487" s="24"/>
      <c r="D487" s="24"/>
      <c r="E487" s="24"/>
      <c r="F487" s="24"/>
      <c r="G487" s="24"/>
      <c r="H487" s="40"/>
      <c r="I487" s="24"/>
      <c r="J487" s="24"/>
      <c r="K487" s="24"/>
      <c r="L487" s="24"/>
      <c r="M487" s="24"/>
      <c r="N487" s="24"/>
      <c r="O487" s="24"/>
      <c r="P487" s="24"/>
      <c r="Q487" s="24"/>
      <c r="R487" s="24"/>
    </row>
    <row r="488" spans="1:18" ht="15.75" customHeight="1" x14ac:dyDescent="0.2">
      <c r="A488" s="24"/>
      <c r="B488" s="24"/>
      <c r="C488" s="24"/>
      <c r="D488" s="24"/>
      <c r="E488" s="24"/>
      <c r="F488" s="24"/>
      <c r="G488" s="24"/>
      <c r="H488" s="40"/>
      <c r="I488" s="24"/>
      <c r="J488" s="24"/>
      <c r="K488" s="24"/>
      <c r="L488" s="24"/>
      <c r="M488" s="24"/>
      <c r="N488" s="24"/>
      <c r="O488" s="24"/>
      <c r="P488" s="24"/>
      <c r="Q488" s="24"/>
      <c r="R488" s="24"/>
    </row>
    <row r="489" spans="1:18" ht="15.75" customHeight="1" x14ac:dyDescent="0.2">
      <c r="A489" s="24"/>
      <c r="B489" s="24"/>
      <c r="C489" s="24"/>
      <c r="D489" s="24"/>
      <c r="E489" s="24"/>
      <c r="F489" s="24"/>
      <c r="G489" s="24"/>
      <c r="H489" s="40"/>
      <c r="I489" s="24"/>
      <c r="J489" s="24"/>
      <c r="K489" s="24"/>
      <c r="L489" s="24"/>
      <c r="M489" s="24"/>
      <c r="N489" s="24"/>
      <c r="O489" s="24"/>
      <c r="P489" s="24"/>
      <c r="Q489" s="24"/>
      <c r="R489" s="24"/>
    </row>
    <row r="490" spans="1:18" ht="15.75" customHeight="1" x14ac:dyDescent="0.2">
      <c r="A490" s="24"/>
      <c r="B490" s="24"/>
      <c r="C490" s="24"/>
      <c r="D490" s="24"/>
      <c r="E490" s="24"/>
      <c r="F490" s="24"/>
      <c r="G490" s="24"/>
      <c r="H490" s="40"/>
      <c r="I490" s="24"/>
      <c r="J490" s="24"/>
      <c r="K490" s="24"/>
      <c r="L490" s="24"/>
      <c r="M490" s="24"/>
      <c r="N490" s="24"/>
      <c r="O490" s="24"/>
      <c r="P490" s="24"/>
      <c r="Q490" s="24"/>
      <c r="R490" s="24"/>
    </row>
    <row r="491" spans="1:18" ht="15.75" customHeight="1" x14ac:dyDescent="0.2">
      <c r="A491" s="24"/>
      <c r="B491" s="24"/>
      <c r="C491" s="24"/>
      <c r="D491" s="24"/>
      <c r="E491" s="24"/>
      <c r="F491" s="24"/>
      <c r="G491" s="24"/>
      <c r="H491" s="40"/>
      <c r="I491" s="24"/>
      <c r="J491" s="24"/>
      <c r="K491" s="24"/>
      <c r="L491" s="24"/>
      <c r="M491" s="24"/>
      <c r="N491" s="24"/>
      <c r="O491" s="24"/>
      <c r="P491" s="24"/>
      <c r="Q491" s="24"/>
      <c r="R491" s="24"/>
    </row>
    <row r="492" spans="1:18" ht="15.75" customHeight="1" x14ac:dyDescent="0.2">
      <c r="A492" s="24"/>
      <c r="B492" s="24"/>
      <c r="C492" s="24"/>
      <c r="D492" s="24"/>
      <c r="E492" s="24"/>
      <c r="F492" s="24"/>
      <c r="G492" s="24"/>
      <c r="H492" s="40"/>
      <c r="I492" s="24"/>
      <c r="J492" s="24"/>
      <c r="K492" s="24"/>
      <c r="L492" s="24"/>
      <c r="M492" s="24"/>
      <c r="N492" s="24"/>
      <c r="O492" s="24"/>
      <c r="P492" s="24"/>
      <c r="Q492" s="24"/>
      <c r="R492" s="24"/>
    </row>
    <row r="493" spans="1:18" ht="15.75" customHeight="1" x14ac:dyDescent="0.2">
      <c r="A493" s="24"/>
      <c r="B493" s="24"/>
      <c r="C493" s="24"/>
      <c r="D493" s="24"/>
      <c r="E493" s="24"/>
      <c r="F493" s="24"/>
      <c r="G493" s="24"/>
      <c r="H493" s="40"/>
      <c r="I493" s="24"/>
      <c r="J493" s="24"/>
      <c r="K493" s="24"/>
      <c r="L493" s="24"/>
      <c r="M493" s="24"/>
      <c r="N493" s="24"/>
      <c r="O493" s="24"/>
      <c r="P493" s="24"/>
      <c r="Q493" s="24"/>
      <c r="R493" s="24"/>
    </row>
    <row r="494" spans="1:18" ht="15.75" customHeight="1" x14ac:dyDescent="0.2">
      <c r="A494" s="24"/>
      <c r="B494" s="24"/>
      <c r="C494" s="24"/>
      <c r="D494" s="24"/>
      <c r="E494" s="24"/>
      <c r="F494" s="24"/>
      <c r="G494" s="24"/>
      <c r="H494" s="40"/>
      <c r="I494" s="24"/>
      <c r="J494" s="24"/>
      <c r="K494" s="24"/>
      <c r="L494" s="24"/>
      <c r="M494" s="24"/>
      <c r="N494" s="24"/>
      <c r="O494" s="24"/>
      <c r="P494" s="24"/>
      <c r="Q494" s="24"/>
      <c r="R494" s="24"/>
    </row>
    <row r="495" spans="1:18" ht="15.75" customHeight="1" x14ac:dyDescent="0.2">
      <c r="A495" s="24"/>
      <c r="B495" s="24"/>
      <c r="C495" s="24"/>
      <c r="D495" s="24"/>
      <c r="E495" s="24"/>
      <c r="F495" s="24"/>
      <c r="G495" s="24"/>
      <c r="H495" s="40"/>
      <c r="I495" s="24"/>
      <c r="J495" s="24"/>
      <c r="K495" s="24"/>
      <c r="L495" s="24"/>
      <c r="M495" s="24"/>
      <c r="N495" s="24"/>
      <c r="O495" s="24"/>
      <c r="P495" s="24"/>
      <c r="Q495" s="24"/>
      <c r="R495" s="24"/>
    </row>
    <row r="496" spans="1:18" ht="15.75" customHeight="1" x14ac:dyDescent="0.2">
      <c r="A496" s="24"/>
      <c r="B496" s="24"/>
      <c r="C496" s="24"/>
      <c r="D496" s="24"/>
      <c r="E496" s="24"/>
      <c r="F496" s="24"/>
      <c r="G496" s="24"/>
      <c r="H496" s="40"/>
      <c r="I496" s="24"/>
      <c r="J496" s="24"/>
      <c r="K496" s="24"/>
      <c r="L496" s="24"/>
      <c r="M496" s="24"/>
      <c r="N496" s="24"/>
      <c r="O496" s="24"/>
      <c r="P496" s="24"/>
      <c r="Q496" s="24"/>
      <c r="R496" s="24"/>
    </row>
    <row r="497" spans="1:18" ht="15.75" customHeight="1" x14ac:dyDescent="0.2">
      <c r="A497" s="24"/>
      <c r="B497" s="24"/>
      <c r="C497" s="24"/>
      <c r="D497" s="24"/>
      <c r="E497" s="24"/>
      <c r="F497" s="24"/>
      <c r="G497" s="24"/>
      <c r="H497" s="40"/>
      <c r="I497" s="24"/>
      <c r="J497" s="24"/>
      <c r="K497" s="24"/>
      <c r="L497" s="24"/>
      <c r="M497" s="24"/>
      <c r="N497" s="24"/>
      <c r="O497" s="24"/>
      <c r="P497" s="24"/>
      <c r="Q497" s="24"/>
      <c r="R497" s="24"/>
    </row>
    <row r="498" spans="1:18" ht="15.75" customHeight="1" x14ac:dyDescent="0.2">
      <c r="A498" s="24"/>
      <c r="B498" s="24"/>
      <c r="C498" s="24"/>
      <c r="D498" s="24"/>
      <c r="E498" s="24"/>
      <c r="F498" s="24"/>
      <c r="G498" s="24"/>
      <c r="H498" s="40"/>
      <c r="I498" s="24"/>
      <c r="J498" s="24"/>
      <c r="K498" s="24"/>
      <c r="L498" s="24"/>
      <c r="M498" s="24"/>
      <c r="N498" s="24"/>
      <c r="O498" s="24"/>
      <c r="P498" s="24"/>
      <c r="Q498" s="24"/>
      <c r="R498" s="24"/>
    </row>
    <row r="499" spans="1:18" ht="15.75" customHeight="1" x14ac:dyDescent="0.2">
      <c r="A499" s="24"/>
      <c r="B499" s="24"/>
      <c r="C499" s="24"/>
      <c r="D499" s="24"/>
      <c r="E499" s="24"/>
      <c r="F499" s="24"/>
      <c r="G499" s="24"/>
      <c r="H499" s="40"/>
      <c r="I499" s="24"/>
      <c r="J499" s="24"/>
      <c r="K499" s="24"/>
      <c r="L499" s="24"/>
      <c r="M499" s="24"/>
      <c r="N499" s="24"/>
      <c r="O499" s="24"/>
      <c r="P499" s="24"/>
      <c r="Q499" s="24"/>
      <c r="R499" s="24"/>
    </row>
    <row r="500" spans="1:18" ht="15.75" customHeight="1" x14ac:dyDescent="0.2">
      <c r="A500" s="24"/>
      <c r="B500" s="24"/>
      <c r="C500" s="24"/>
      <c r="D500" s="24"/>
      <c r="E500" s="24"/>
      <c r="F500" s="24"/>
      <c r="G500" s="24"/>
      <c r="H500" s="40"/>
      <c r="I500" s="24"/>
      <c r="J500" s="24"/>
      <c r="K500" s="24"/>
      <c r="L500" s="24"/>
      <c r="M500" s="24"/>
      <c r="N500" s="24"/>
      <c r="O500" s="24"/>
      <c r="P500" s="24"/>
      <c r="Q500" s="24"/>
      <c r="R500" s="24"/>
    </row>
    <row r="501" spans="1:18" ht="15.75" customHeight="1" x14ac:dyDescent="0.2">
      <c r="A501" s="24"/>
      <c r="B501" s="24"/>
      <c r="C501" s="24"/>
      <c r="D501" s="24"/>
      <c r="E501" s="24"/>
      <c r="F501" s="24"/>
      <c r="G501" s="24"/>
      <c r="H501" s="40"/>
      <c r="I501" s="24"/>
      <c r="J501" s="24"/>
      <c r="K501" s="24"/>
      <c r="L501" s="24"/>
      <c r="M501" s="24"/>
      <c r="N501" s="24"/>
      <c r="O501" s="24"/>
      <c r="P501" s="24"/>
      <c r="Q501" s="24"/>
      <c r="R501" s="24"/>
    </row>
    <row r="502" spans="1:18" ht="15.75" customHeight="1" x14ac:dyDescent="0.2">
      <c r="A502" s="24"/>
      <c r="B502" s="24"/>
      <c r="C502" s="24"/>
      <c r="D502" s="24"/>
      <c r="E502" s="24"/>
      <c r="F502" s="24"/>
      <c r="G502" s="24"/>
      <c r="H502" s="40"/>
      <c r="I502" s="24"/>
      <c r="J502" s="24"/>
      <c r="K502" s="24"/>
      <c r="L502" s="24"/>
      <c r="M502" s="24"/>
      <c r="N502" s="24"/>
      <c r="O502" s="24"/>
      <c r="P502" s="24"/>
      <c r="Q502" s="24"/>
      <c r="R502" s="24"/>
    </row>
    <row r="503" spans="1:18" ht="15.75" customHeight="1" x14ac:dyDescent="0.2">
      <c r="A503" s="24"/>
      <c r="B503" s="24"/>
      <c r="C503" s="24"/>
      <c r="D503" s="24"/>
      <c r="E503" s="24"/>
      <c r="F503" s="24"/>
      <c r="G503" s="24"/>
      <c r="H503" s="40"/>
      <c r="I503" s="24"/>
      <c r="J503" s="24"/>
      <c r="K503" s="24"/>
      <c r="L503" s="24"/>
      <c r="M503" s="24"/>
      <c r="N503" s="24"/>
      <c r="O503" s="24"/>
      <c r="P503" s="24"/>
      <c r="Q503" s="24"/>
      <c r="R503" s="24"/>
    </row>
    <row r="504" spans="1:18" ht="15.75" customHeight="1" x14ac:dyDescent="0.2">
      <c r="A504" s="24"/>
      <c r="B504" s="24"/>
      <c r="C504" s="24"/>
      <c r="D504" s="24"/>
      <c r="E504" s="24"/>
      <c r="F504" s="24"/>
      <c r="G504" s="24"/>
      <c r="H504" s="40"/>
      <c r="I504" s="24"/>
      <c r="J504" s="24"/>
      <c r="K504" s="24"/>
      <c r="L504" s="24"/>
      <c r="M504" s="24"/>
      <c r="N504" s="24"/>
      <c r="O504" s="24"/>
      <c r="P504" s="24"/>
      <c r="Q504" s="24"/>
      <c r="R504" s="24"/>
    </row>
    <row r="505" spans="1:18" ht="15.75" customHeight="1" x14ac:dyDescent="0.2">
      <c r="A505" s="24"/>
      <c r="B505" s="24"/>
      <c r="C505" s="24"/>
      <c r="D505" s="24"/>
      <c r="E505" s="24"/>
      <c r="F505" s="24"/>
      <c r="G505" s="24"/>
      <c r="H505" s="40"/>
      <c r="I505" s="24"/>
      <c r="J505" s="24"/>
      <c r="K505" s="24"/>
      <c r="L505" s="24"/>
      <c r="M505" s="24"/>
      <c r="N505" s="24"/>
      <c r="O505" s="24"/>
      <c r="P505" s="24"/>
      <c r="Q505" s="24"/>
      <c r="R505" s="24"/>
    </row>
    <row r="506" spans="1:18" ht="15.75" customHeight="1" x14ac:dyDescent="0.2">
      <c r="A506" s="24"/>
      <c r="B506" s="24"/>
      <c r="C506" s="24"/>
      <c r="D506" s="24"/>
      <c r="E506" s="24"/>
      <c r="F506" s="24"/>
      <c r="G506" s="24"/>
      <c r="H506" s="40"/>
      <c r="I506" s="24"/>
      <c r="J506" s="24"/>
      <c r="K506" s="24"/>
      <c r="L506" s="24"/>
      <c r="M506" s="24"/>
      <c r="N506" s="24"/>
      <c r="O506" s="24"/>
      <c r="P506" s="24"/>
      <c r="Q506" s="24"/>
      <c r="R506" s="24"/>
    </row>
    <row r="507" spans="1:18" ht="15.75" customHeight="1" x14ac:dyDescent="0.2">
      <c r="A507" s="24"/>
      <c r="B507" s="24"/>
      <c r="C507" s="24"/>
      <c r="D507" s="24"/>
      <c r="E507" s="24"/>
      <c r="F507" s="24"/>
      <c r="G507" s="24"/>
      <c r="H507" s="40"/>
      <c r="I507" s="24"/>
      <c r="J507" s="24"/>
      <c r="K507" s="24"/>
      <c r="L507" s="24"/>
      <c r="M507" s="24"/>
      <c r="N507" s="24"/>
      <c r="O507" s="24"/>
      <c r="P507" s="24"/>
      <c r="Q507" s="24"/>
      <c r="R507" s="24"/>
    </row>
    <row r="508" spans="1:18" ht="15.75" customHeight="1" x14ac:dyDescent="0.2">
      <c r="A508" s="24"/>
      <c r="B508" s="24"/>
      <c r="C508" s="24"/>
      <c r="D508" s="24"/>
      <c r="E508" s="24"/>
      <c r="F508" s="24"/>
      <c r="G508" s="24"/>
      <c r="H508" s="40"/>
      <c r="I508" s="24"/>
      <c r="J508" s="24"/>
      <c r="K508" s="24"/>
      <c r="L508" s="24"/>
      <c r="M508" s="24"/>
      <c r="N508" s="24"/>
      <c r="O508" s="24"/>
      <c r="P508" s="24"/>
      <c r="Q508" s="24"/>
      <c r="R508" s="24"/>
    </row>
    <row r="509" spans="1:18" ht="15.75" customHeight="1" x14ac:dyDescent="0.2">
      <c r="A509" s="24"/>
      <c r="B509" s="24"/>
      <c r="C509" s="24"/>
      <c r="D509" s="24"/>
      <c r="E509" s="24"/>
      <c r="F509" s="24"/>
      <c r="G509" s="24"/>
      <c r="H509" s="40"/>
      <c r="I509" s="24"/>
      <c r="J509" s="24"/>
      <c r="K509" s="24"/>
      <c r="L509" s="24"/>
      <c r="M509" s="24"/>
      <c r="N509" s="24"/>
      <c r="O509" s="24"/>
      <c r="P509" s="24"/>
      <c r="Q509" s="24"/>
      <c r="R509" s="24"/>
    </row>
    <row r="510" spans="1:18" ht="15.75" customHeight="1" x14ac:dyDescent="0.2">
      <c r="A510" s="24"/>
      <c r="B510" s="24"/>
      <c r="C510" s="24"/>
      <c r="D510" s="24"/>
      <c r="E510" s="24"/>
      <c r="F510" s="24"/>
      <c r="G510" s="24"/>
      <c r="H510" s="40"/>
      <c r="I510" s="24"/>
      <c r="J510" s="24"/>
      <c r="K510" s="24"/>
      <c r="L510" s="24"/>
      <c r="M510" s="24"/>
      <c r="N510" s="24"/>
      <c r="O510" s="24"/>
      <c r="P510" s="24"/>
      <c r="Q510" s="24"/>
      <c r="R510" s="24"/>
    </row>
    <row r="511" spans="1:18" ht="15.75" customHeight="1" x14ac:dyDescent="0.2">
      <c r="A511" s="24"/>
      <c r="B511" s="24"/>
      <c r="C511" s="24"/>
      <c r="D511" s="24"/>
      <c r="E511" s="24"/>
      <c r="F511" s="24"/>
      <c r="G511" s="24"/>
      <c r="H511" s="40"/>
      <c r="I511" s="24"/>
      <c r="J511" s="24"/>
      <c r="K511" s="24"/>
      <c r="L511" s="24"/>
      <c r="M511" s="24"/>
      <c r="N511" s="24"/>
      <c r="O511" s="24"/>
      <c r="P511" s="24"/>
      <c r="Q511" s="24"/>
      <c r="R511" s="24"/>
    </row>
    <row r="512" spans="1:18" ht="15.75" customHeight="1" x14ac:dyDescent="0.2">
      <c r="A512" s="24"/>
      <c r="B512" s="24"/>
      <c r="C512" s="24"/>
      <c r="D512" s="24"/>
      <c r="E512" s="24"/>
      <c r="F512" s="24"/>
      <c r="G512" s="24"/>
      <c r="H512" s="40"/>
      <c r="I512" s="24"/>
      <c r="J512" s="24"/>
      <c r="K512" s="24"/>
      <c r="L512" s="24"/>
      <c r="M512" s="24"/>
      <c r="N512" s="24"/>
      <c r="O512" s="24"/>
      <c r="P512" s="24"/>
      <c r="Q512" s="24"/>
      <c r="R512" s="24"/>
    </row>
    <row r="513" spans="1:18" ht="15.75" customHeight="1" x14ac:dyDescent="0.2">
      <c r="A513" s="24"/>
      <c r="B513" s="24"/>
      <c r="C513" s="24"/>
      <c r="D513" s="24"/>
      <c r="E513" s="24"/>
      <c r="F513" s="24"/>
      <c r="G513" s="24"/>
      <c r="H513" s="40"/>
      <c r="I513" s="24"/>
      <c r="J513" s="24"/>
      <c r="K513" s="24"/>
      <c r="L513" s="24"/>
      <c r="M513" s="24"/>
      <c r="N513" s="24"/>
      <c r="O513" s="24"/>
      <c r="P513" s="24"/>
      <c r="Q513" s="24"/>
      <c r="R513" s="24"/>
    </row>
    <row r="514" spans="1:18" ht="15.75" customHeight="1" x14ac:dyDescent="0.2">
      <c r="A514" s="24"/>
      <c r="B514" s="24"/>
      <c r="C514" s="24"/>
      <c r="D514" s="24"/>
      <c r="E514" s="24"/>
      <c r="F514" s="24"/>
      <c r="G514" s="24"/>
      <c r="H514" s="40"/>
      <c r="I514" s="24"/>
      <c r="J514" s="24"/>
      <c r="K514" s="24"/>
      <c r="L514" s="24"/>
      <c r="M514" s="24"/>
      <c r="N514" s="24"/>
      <c r="O514" s="24"/>
      <c r="P514" s="24"/>
      <c r="Q514" s="24"/>
      <c r="R514" s="24"/>
    </row>
    <row r="515" spans="1:18" ht="15.75" customHeight="1" x14ac:dyDescent="0.2">
      <c r="A515" s="24"/>
      <c r="B515" s="24"/>
      <c r="C515" s="24"/>
      <c r="D515" s="24"/>
      <c r="E515" s="24"/>
      <c r="F515" s="24"/>
      <c r="G515" s="24"/>
      <c r="H515" s="40"/>
      <c r="I515" s="24"/>
      <c r="J515" s="24"/>
      <c r="K515" s="24"/>
      <c r="L515" s="24"/>
      <c r="M515" s="24"/>
      <c r="N515" s="24"/>
      <c r="O515" s="24"/>
      <c r="P515" s="24"/>
      <c r="Q515" s="24"/>
      <c r="R515" s="24"/>
    </row>
    <row r="516" spans="1:18" ht="15.75" customHeight="1" x14ac:dyDescent="0.2">
      <c r="A516" s="24"/>
      <c r="B516" s="24"/>
      <c r="C516" s="24"/>
      <c r="D516" s="24"/>
      <c r="E516" s="24"/>
      <c r="F516" s="24"/>
      <c r="G516" s="24"/>
      <c r="H516" s="40"/>
      <c r="I516" s="24"/>
      <c r="J516" s="24"/>
      <c r="K516" s="24"/>
      <c r="L516" s="24"/>
      <c r="M516" s="24"/>
      <c r="N516" s="24"/>
      <c r="O516" s="24"/>
      <c r="P516" s="24"/>
      <c r="Q516" s="24"/>
      <c r="R516" s="24"/>
    </row>
    <row r="517" spans="1:18" ht="15.75" customHeight="1" x14ac:dyDescent="0.2">
      <c r="A517" s="24"/>
      <c r="B517" s="24"/>
      <c r="C517" s="24"/>
      <c r="D517" s="24"/>
      <c r="E517" s="24"/>
      <c r="F517" s="24"/>
      <c r="G517" s="24"/>
      <c r="H517" s="40"/>
      <c r="I517" s="24"/>
      <c r="J517" s="24"/>
      <c r="K517" s="24"/>
      <c r="L517" s="24"/>
      <c r="M517" s="24"/>
      <c r="N517" s="24"/>
      <c r="O517" s="24"/>
      <c r="P517" s="24"/>
      <c r="Q517" s="24"/>
      <c r="R517" s="24"/>
    </row>
    <row r="518" spans="1:18" ht="15.75" customHeight="1" x14ac:dyDescent="0.2">
      <c r="A518" s="24"/>
      <c r="B518" s="24"/>
      <c r="C518" s="24"/>
      <c r="D518" s="24"/>
      <c r="E518" s="24"/>
      <c r="F518" s="24"/>
      <c r="G518" s="24"/>
      <c r="H518" s="40"/>
      <c r="I518" s="24"/>
      <c r="J518" s="24"/>
      <c r="K518" s="24"/>
      <c r="L518" s="24"/>
      <c r="M518" s="24"/>
      <c r="N518" s="24"/>
      <c r="O518" s="24"/>
      <c r="P518" s="24"/>
      <c r="Q518" s="24"/>
      <c r="R518" s="24"/>
    </row>
    <row r="519" spans="1:18" ht="15.75" customHeight="1" x14ac:dyDescent="0.2">
      <c r="A519" s="24"/>
      <c r="B519" s="24"/>
      <c r="C519" s="24"/>
      <c r="D519" s="24"/>
      <c r="E519" s="24"/>
      <c r="F519" s="24"/>
      <c r="G519" s="24"/>
      <c r="H519" s="40"/>
      <c r="I519" s="24"/>
      <c r="J519" s="24"/>
      <c r="K519" s="24"/>
      <c r="L519" s="24"/>
      <c r="M519" s="24"/>
      <c r="N519" s="24"/>
      <c r="O519" s="24"/>
      <c r="P519" s="24"/>
      <c r="Q519" s="24"/>
      <c r="R519" s="24"/>
    </row>
    <row r="520" spans="1:18" ht="15.75" customHeight="1" x14ac:dyDescent="0.2">
      <c r="A520" s="24"/>
      <c r="B520" s="24"/>
      <c r="C520" s="24"/>
      <c r="D520" s="24"/>
      <c r="E520" s="24"/>
      <c r="F520" s="24"/>
      <c r="G520" s="24"/>
      <c r="H520" s="40"/>
      <c r="I520" s="24"/>
      <c r="J520" s="24"/>
      <c r="K520" s="24"/>
      <c r="L520" s="24"/>
      <c r="M520" s="24"/>
      <c r="N520" s="24"/>
      <c r="O520" s="24"/>
      <c r="P520" s="24"/>
      <c r="Q520" s="24"/>
      <c r="R520" s="24"/>
    </row>
    <row r="521" spans="1:18" ht="15.75" customHeight="1" x14ac:dyDescent="0.2">
      <c r="A521" s="24"/>
      <c r="B521" s="24"/>
      <c r="C521" s="24"/>
      <c r="D521" s="24"/>
      <c r="E521" s="24"/>
      <c r="F521" s="24"/>
      <c r="G521" s="24"/>
      <c r="H521" s="40"/>
      <c r="I521" s="24"/>
      <c r="J521" s="24"/>
      <c r="K521" s="24"/>
      <c r="L521" s="24"/>
      <c r="M521" s="24"/>
      <c r="N521" s="24"/>
      <c r="O521" s="24"/>
      <c r="P521" s="24"/>
      <c r="Q521" s="24"/>
      <c r="R521" s="24"/>
    </row>
    <row r="522" spans="1:18" ht="15.75" customHeight="1" x14ac:dyDescent="0.2">
      <c r="A522" s="24"/>
      <c r="B522" s="24"/>
      <c r="C522" s="24"/>
      <c r="D522" s="24"/>
      <c r="E522" s="24"/>
      <c r="F522" s="24"/>
      <c r="G522" s="24"/>
      <c r="H522" s="40"/>
      <c r="I522" s="24"/>
      <c r="J522" s="24"/>
      <c r="K522" s="24"/>
      <c r="L522" s="24"/>
      <c r="M522" s="24"/>
      <c r="N522" s="24"/>
      <c r="O522" s="24"/>
      <c r="P522" s="24"/>
      <c r="Q522" s="24"/>
      <c r="R522" s="24"/>
    </row>
    <row r="523" spans="1:18" ht="15.75" customHeight="1" x14ac:dyDescent="0.2">
      <c r="A523" s="24"/>
      <c r="B523" s="24"/>
      <c r="C523" s="24"/>
      <c r="D523" s="24"/>
      <c r="E523" s="24"/>
      <c r="F523" s="24"/>
      <c r="G523" s="24"/>
      <c r="H523" s="40"/>
      <c r="I523" s="24"/>
      <c r="J523" s="24"/>
      <c r="K523" s="24"/>
      <c r="L523" s="24"/>
      <c r="M523" s="24"/>
      <c r="N523" s="24"/>
      <c r="O523" s="24"/>
      <c r="P523" s="24"/>
      <c r="Q523" s="24"/>
      <c r="R523" s="24"/>
    </row>
    <row r="524" spans="1:18" ht="15.75" customHeight="1" x14ac:dyDescent="0.2">
      <c r="A524" s="24"/>
      <c r="B524" s="24"/>
      <c r="C524" s="24"/>
      <c r="D524" s="24"/>
      <c r="E524" s="24"/>
      <c r="F524" s="24"/>
      <c r="G524" s="24"/>
      <c r="H524" s="40"/>
      <c r="I524" s="24"/>
      <c r="J524" s="24"/>
      <c r="K524" s="24"/>
      <c r="L524" s="24"/>
      <c r="M524" s="24"/>
      <c r="N524" s="24"/>
      <c r="O524" s="24"/>
      <c r="P524" s="24"/>
      <c r="Q524" s="24"/>
      <c r="R524" s="24"/>
    </row>
    <row r="525" spans="1:18" ht="15.75" customHeight="1" x14ac:dyDescent="0.2">
      <c r="A525" s="24"/>
      <c r="B525" s="24"/>
      <c r="C525" s="24"/>
      <c r="D525" s="24"/>
      <c r="E525" s="24"/>
      <c r="F525" s="24"/>
      <c r="G525" s="24"/>
      <c r="H525" s="40"/>
      <c r="I525" s="24"/>
      <c r="J525" s="24"/>
      <c r="K525" s="24"/>
      <c r="L525" s="24"/>
      <c r="M525" s="24"/>
      <c r="N525" s="24"/>
      <c r="O525" s="24"/>
      <c r="P525" s="24"/>
      <c r="Q525" s="24"/>
      <c r="R525" s="24"/>
    </row>
    <row r="526" spans="1:18" ht="15.75" customHeight="1" x14ac:dyDescent="0.2">
      <c r="A526" s="24"/>
      <c r="B526" s="24"/>
      <c r="C526" s="24"/>
      <c r="D526" s="24"/>
      <c r="E526" s="24"/>
      <c r="F526" s="24"/>
      <c r="G526" s="24"/>
      <c r="H526" s="40"/>
      <c r="I526" s="24"/>
      <c r="J526" s="24"/>
      <c r="K526" s="24"/>
      <c r="L526" s="24"/>
      <c r="M526" s="24"/>
      <c r="N526" s="24"/>
      <c r="O526" s="24"/>
      <c r="P526" s="24"/>
      <c r="Q526" s="24"/>
      <c r="R526" s="24"/>
    </row>
    <row r="527" spans="1:18" ht="15.75" customHeight="1" x14ac:dyDescent="0.2">
      <c r="A527" s="24"/>
      <c r="B527" s="24"/>
      <c r="C527" s="24"/>
      <c r="D527" s="24"/>
      <c r="E527" s="24"/>
      <c r="F527" s="24"/>
      <c r="G527" s="24"/>
      <c r="H527" s="40"/>
      <c r="I527" s="24"/>
      <c r="J527" s="24"/>
      <c r="K527" s="24"/>
      <c r="L527" s="24"/>
      <c r="M527" s="24"/>
      <c r="N527" s="24"/>
      <c r="O527" s="24"/>
      <c r="P527" s="24"/>
      <c r="Q527" s="24"/>
      <c r="R527" s="24"/>
    </row>
    <row r="528" spans="1:18" ht="15.75" customHeight="1" x14ac:dyDescent="0.2">
      <c r="A528" s="24"/>
      <c r="B528" s="24"/>
      <c r="C528" s="24"/>
      <c r="D528" s="24"/>
      <c r="E528" s="24"/>
      <c r="F528" s="24"/>
      <c r="G528" s="24"/>
      <c r="H528" s="40"/>
      <c r="I528" s="24"/>
      <c r="J528" s="24"/>
      <c r="K528" s="24"/>
      <c r="L528" s="24"/>
      <c r="M528" s="24"/>
      <c r="N528" s="24"/>
      <c r="O528" s="24"/>
      <c r="P528" s="24"/>
      <c r="Q528" s="24"/>
      <c r="R528" s="24"/>
    </row>
    <row r="529" spans="1:18" ht="15.75" customHeight="1" x14ac:dyDescent="0.2">
      <c r="A529" s="24"/>
      <c r="B529" s="24"/>
      <c r="C529" s="24"/>
      <c r="D529" s="24"/>
      <c r="E529" s="24"/>
      <c r="F529" s="24"/>
      <c r="G529" s="24"/>
      <c r="H529" s="40"/>
      <c r="I529" s="24"/>
      <c r="J529" s="24"/>
      <c r="K529" s="24"/>
      <c r="L529" s="24"/>
      <c r="M529" s="24"/>
      <c r="N529" s="24"/>
      <c r="O529" s="24"/>
      <c r="P529" s="24"/>
      <c r="Q529" s="24"/>
      <c r="R529" s="24"/>
    </row>
    <row r="530" spans="1:18" ht="15.75" customHeight="1" x14ac:dyDescent="0.2">
      <c r="A530" s="24"/>
      <c r="B530" s="24"/>
      <c r="C530" s="24"/>
      <c r="D530" s="24"/>
      <c r="E530" s="24"/>
      <c r="F530" s="24"/>
      <c r="G530" s="24"/>
      <c r="H530" s="40"/>
      <c r="I530" s="24"/>
      <c r="J530" s="24"/>
      <c r="K530" s="24"/>
      <c r="L530" s="24"/>
      <c r="M530" s="24"/>
      <c r="N530" s="24"/>
      <c r="O530" s="24"/>
      <c r="P530" s="24"/>
      <c r="Q530" s="24"/>
      <c r="R530" s="24"/>
    </row>
    <row r="531" spans="1:18" ht="15.75" customHeight="1" x14ac:dyDescent="0.2">
      <c r="A531" s="24"/>
      <c r="B531" s="24"/>
      <c r="C531" s="24"/>
      <c r="D531" s="24"/>
      <c r="E531" s="24"/>
      <c r="F531" s="24"/>
      <c r="G531" s="24"/>
      <c r="H531" s="40"/>
      <c r="I531" s="24"/>
      <c r="J531" s="24"/>
      <c r="K531" s="24"/>
      <c r="L531" s="24"/>
      <c r="M531" s="24"/>
      <c r="N531" s="24"/>
      <c r="O531" s="24"/>
      <c r="P531" s="24"/>
      <c r="Q531" s="24"/>
      <c r="R531" s="24"/>
    </row>
    <row r="532" spans="1:18" ht="15.75" customHeight="1" x14ac:dyDescent="0.2">
      <c r="A532" s="24"/>
      <c r="B532" s="24"/>
      <c r="C532" s="24"/>
      <c r="D532" s="24"/>
      <c r="E532" s="24"/>
      <c r="F532" s="24"/>
      <c r="G532" s="24"/>
      <c r="H532" s="40"/>
      <c r="I532" s="24"/>
      <c r="J532" s="24"/>
      <c r="K532" s="24"/>
      <c r="L532" s="24"/>
      <c r="M532" s="24"/>
      <c r="N532" s="24"/>
      <c r="O532" s="24"/>
      <c r="P532" s="24"/>
      <c r="Q532" s="24"/>
      <c r="R532" s="24"/>
    </row>
    <row r="533" spans="1:18" ht="15.75" customHeight="1" x14ac:dyDescent="0.2">
      <c r="A533" s="24"/>
      <c r="B533" s="24"/>
      <c r="C533" s="24"/>
      <c r="D533" s="24"/>
      <c r="E533" s="24"/>
      <c r="F533" s="24"/>
      <c r="G533" s="24"/>
      <c r="H533" s="40"/>
      <c r="I533" s="24"/>
      <c r="J533" s="24"/>
      <c r="K533" s="24"/>
      <c r="L533" s="24"/>
      <c r="M533" s="24"/>
      <c r="N533" s="24"/>
      <c r="O533" s="24"/>
      <c r="P533" s="24"/>
      <c r="Q533" s="24"/>
      <c r="R533" s="24"/>
    </row>
    <row r="534" spans="1:18" ht="15.75" customHeight="1" x14ac:dyDescent="0.2">
      <c r="A534" s="24"/>
      <c r="B534" s="24"/>
      <c r="C534" s="24"/>
      <c r="D534" s="24"/>
      <c r="E534" s="24"/>
      <c r="F534" s="24"/>
      <c r="G534" s="24"/>
      <c r="H534" s="40"/>
      <c r="I534" s="24"/>
      <c r="J534" s="24"/>
      <c r="K534" s="24"/>
      <c r="L534" s="24"/>
      <c r="M534" s="24"/>
      <c r="N534" s="24"/>
      <c r="O534" s="24"/>
      <c r="P534" s="24"/>
      <c r="Q534" s="24"/>
      <c r="R534" s="24"/>
    </row>
    <row r="535" spans="1:18" ht="15.75" customHeight="1" x14ac:dyDescent="0.2">
      <c r="A535" s="24"/>
      <c r="B535" s="24"/>
      <c r="C535" s="24"/>
      <c r="D535" s="24"/>
      <c r="E535" s="24"/>
      <c r="F535" s="24"/>
      <c r="G535" s="24"/>
      <c r="H535" s="40"/>
      <c r="I535" s="24"/>
      <c r="J535" s="24"/>
      <c r="K535" s="24"/>
      <c r="L535" s="24"/>
      <c r="M535" s="24"/>
      <c r="N535" s="24"/>
      <c r="O535" s="24"/>
      <c r="P535" s="24"/>
      <c r="Q535" s="24"/>
      <c r="R535" s="24"/>
    </row>
    <row r="536" spans="1:18" ht="15.75" customHeight="1" x14ac:dyDescent="0.2">
      <c r="A536" s="24"/>
      <c r="B536" s="24"/>
      <c r="C536" s="24"/>
      <c r="D536" s="24"/>
      <c r="E536" s="24"/>
      <c r="F536" s="24"/>
      <c r="G536" s="24"/>
      <c r="H536" s="40"/>
      <c r="I536" s="24"/>
      <c r="J536" s="24"/>
      <c r="K536" s="24"/>
      <c r="L536" s="24"/>
      <c r="M536" s="24"/>
      <c r="N536" s="24"/>
      <c r="O536" s="24"/>
      <c r="P536" s="24"/>
      <c r="Q536" s="24"/>
      <c r="R536" s="24"/>
    </row>
    <row r="537" spans="1:18" ht="15.75" customHeight="1" x14ac:dyDescent="0.2">
      <c r="A537" s="24"/>
      <c r="B537" s="24"/>
      <c r="C537" s="24"/>
      <c r="D537" s="24"/>
      <c r="E537" s="24"/>
      <c r="F537" s="24"/>
      <c r="G537" s="24"/>
      <c r="H537" s="40"/>
      <c r="I537" s="24"/>
      <c r="J537" s="24"/>
      <c r="K537" s="24"/>
      <c r="L537" s="24"/>
      <c r="M537" s="24"/>
      <c r="N537" s="24"/>
      <c r="O537" s="24"/>
      <c r="P537" s="24"/>
      <c r="Q537" s="24"/>
      <c r="R537" s="24"/>
    </row>
    <row r="538" spans="1:18" ht="15.75" customHeight="1" x14ac:dyDescent="0.2">
      <c r="A538" s="24"/>
      <c r="B538" s="24"/>
      <c r="C538" s="24"/>
      <c r="D538" s="24"/>
      <c r="E538" s="24"/>
      <c r="F538" s="24"/>
      <c r="G538" s="24"/>
      <c r="H538" s="40"/>
      <c r="I538" s="24"/>
      <c r="J538" s="24"/>
      <c r="K538" s="24"/>
      <c r="L538" s="24"/>
      <c r="M538" s="24"/>
      <c r="N538" s="24"/>
      <c r="O538" s="24"/>
      <c r="P538" s="24"/>
      <c r="Q538" s="24"/>
      <c r="R538" s="24"/>
    </row>
    <row r="539" spans="1:18" ht="15.75" customHeight="1" x14ac:dyDescent="0.2">
      <c r="A539" s="24"/>
      <c r="B539" s="24"/>
      <c r="C539" s="24"/>
      <c r="D539" s="24"/>
      <c r="E539" s="24"/>
      <c r="F539" s="24"/>
      <c r="G539" s="24"/>
      <c r="H539" s="40"/>
      <c r="I539" s="24"/>
      <c r="J539" s="24"/>
      <c r="K539" s="24"/>
      <c r="L539" s="24"/>
      <c r="M539" s="24"/>
      <c r="N539" s="24"/>
      <c r="O539" s="24"/>
      <c r="P539" s="24"/>
      <c r="Q539" s="24"/>
      <c r="R539" s="24"/>
    </row>
    <row r="540" spans="1:18" ht="15.75" customHeight="1" x14ac:dyDescent="0.2">
      <c r="A540" s="24"/>
      <c r="B540" s="24"/>
      <c r="C540" s="24"/>
      <c r="D540" s="24"/>
      <c r="E540" s="24"/>
      <c r="F540" s="24"/>
      <c r="G540" s="24"/>
      <c r="H540" s="40"/>
      <c r="I540" s="24"/>
      <c r="J540" s="24"/>
      <c r="K540" s="24"/>
      <c r="L540" s="24"/>
      <c r="M540" s="24"/>
      <c r="N540" s="24"/>
      <c r="O540" s="24"/>
      <c r="P540" s="24"/>
      <c r="Q540" s="24"/>
      <c r="R540" s="24"/>
    </row>
    <row r="541" spans="1:18" ht="15.75" customHeight="1" x14ac:dyDescent="0.2">
      <c r="A541" s="24"/>
      <c r="B541" s="24"/>
      <c r="C541" s="24"/>
      <c r="D541" s="24"/>
      <c r="E541" s="24"/>
      <c r="F541" s="24"/>
      <c r="G541" s="24"/>
      <c r="H541" s="40"/>
      <c r="I541" s="24"/>
      <c r="J541" s="24"/>
      <c r="K541" s="24"/>
      <c r="L541" s="24"/>
      <c r="M541" s="24"/>
      <c r="N541" s="24"/>
      <c r="O541" s="24"/>
      <c r="P541" s="24"/>
      <c r="Q541" s="24"/>
      <c r="R541" s="24"/>
    </row>
    <row r="542" spans="1:18" ht="15.75" customHeight="1" x14ac:dyDescent="0.2">
      <c r="A542" s="24"/>
      <c r="B542" s="24"/>
      <c r="C542" s="24"/>
      <c r="D542" s="24"/>
      <c r="E542" s="24"/>
      <c r="F542" s="24"/>
      <c r="G542" s="24"/>
      <c r="H542" s="40"/>
      <c r="I542" s="24"/>
      <c r="J542" s="24"/>
      <c r="K542" s="24"/>
      <c r="L542" s="24"/>
      <c r="M542" s="24"/>
      <c r="N542" s="24"/>
      <c r="O542" s="24"/>
      <c r="P542" s="24"/>
      <c r="Q542" s="24"/>
      <c r="R542" s="24"/>
    </row>
    <row r="543" spans="1:18" ht="15.75" customHeight="1" x14ac:dyDescent="0.2">
      <c r="A543" s="24"/>
      <c r="B543" s="24"/>
      <c r="C543" s="24"/>
      <c r="D543" s="24"/>
      <c r="E543" s="24"/>
      <c r="F543" s="24"/>
      <c r="G543" s="24"/>
      <c r="H543" s="40"/>
      <c r="I543" s="24"/>
      <c r="J543" s="24"/>
      <c r="K543" s="24"/>
      <c r="L543" s="24"/>
      <c r="M543" s="24"/>
      <c r="N543" s="24"/>
      <c r="O543" s="24"/>
      <c r="P543" s="24"/>
      <c r="Q543" s="24"/>
      <c r="R543" s="24"/>
    </row>
    <row r="544" spans="1:18" ht="15.75" customHeight="1" x14ac:dyDescent="0.2">
      <c r="A544" s="24"/>
      <c r="B544" s="24"/>
      <c r="C544" s="24"/>
      <c r="D544" s="24"/>
      <c r="E544" s="24"/>
      <c r="F544" s="24"/>
      <c r="G544" s="24"/>
      <c r="H544" s="40"/>
      <c r="I544" s="24"/>
      <c r="J544" s="24"/>
      <c r="K544" s="24"/>
      <c r="L544" s="24"/>
      <c r="M544" s="24"/>
      <c r="N544" s="24"/>
      <c r="O544" s="24"/>
      <c r="P544" s="24"/>
      <c r="Q544" s="24"/>
      <c r="R544" s="24"/>
    </row>
    <row r="545" spans="1:18" ht="15.75" customHeight="1" x14ac:dyDescent="0.2">
      <c r="A545" s="24"/>
      <c r="B545" s="24"/>
      <c r="C545" s="24"/>
      <c r="D545" s="24"/>
      <c r="E545" s="24"/>
      <c r="F545" s="24"/>
      <c r="G545" s="24"/>
      <c r="H545" s="40"/>
      <c r="I545" s="24"/>
      <c r="J545" s="24"/>
      <c r="K545" s="24"/>
      <c r="L545" s="24"/>
      <c r="M545" s="24"/>
      <c r="N545" s="24"/>
      <c r="O545" s="24"/>
      <c r="P545" s="24"/>
      <c r="Q545" s="24"/>
      <c r="R545" s="24"/>
    </row>
    <row r="546" spans="1:18" ht="15.75" customHeight="1" x14ac:dyDescent="0.2">
      <c r="A546" s="24"/>
      <c r="B546" s="24"/>
      <c r="C546" s="24"/>
      <c r="D546" s="24"/>
      <c r="E546" s="24"/>
      <c r="F546" s="24"/>
      <c r="G546" s="24"/>
      <c r="H546" s="40"/>
      <c r="I546" s="24"/>
      <c r="J546" s="24"/>
      <c r="K546" s="24"/>
      <c r="L546" s="24"/>
      <c r="M546" s="24"/>
      <c r="N546" s="24"/>
      <c r="O546" s="24"/>
      <c r="P546" s="24"/>
      <c r="Q546" s="24"/>
      <c r="R546" s="24"/>
    </row>
    <row r="547" spans="1:18" ht="15.75" customHeight="1" x14ac:dyDescent="0.2">
      <c r="A547" s="24"/>
      <c r="B547" s="24"/>
      <c r="C547" s="24"/>
      <c r="D547" s="24"/>
      <c r="E547" s="24"/>
      <c r="F547" s="24"/>
      <c r="G547" s="24"/>
      <c r="H547" s="40"/>
      <c r="I547" s="24"/>
      <c r="J547" s="24"/>
      <c r="K547" s="24"/>
      <c r="L547" s="24"/>
      <c r="M547" s="24"/>
      <c r="N547" s="24"/>
      <c r="O547" s="24"/>
      <c r="P547" s="24"/>
      <c r="Q547" s="24"/>
      <c r="R547" s="24"/>
    </row>
    <row r="548" spans="1:18" ht="15.75" customHeight="1" x14ac:dyDescent="0.2">
      <c r="A548" s="24"/>
      <c r="B548" s="24"/>
      <c r="C548" s="24"/>
      <c r="D548" s="24"/>
      <c r="E548" s="24"/>
      <c r="F548" s="24"/>
      <c r="G548" s="24"/>
      <c r="H548" s="40"/>
      <c r="I548" s="24"/>
      <c r="J548" s="24"/>
      <c r="K548" s="24"/>
      <c r="L548" s="24"/>
      <c r="M548" s="24"/>
      <c r="N548" s="24"/>
      <c r="O548" s="24"/>
      <c r="P548" s="24"/>
      <c r="Q548" s="24"/>
      <c r="R548" s="24"/>
    </row>
    <row r="549" spans="1:18" ht="15.75" customHeight="1" x14ac:dyDescent="0.2">
      <c r="A549" s="24"/>
      <c r="B549" s="24"/>
      <c r="C549" s="24"/>
      <c r="D549" s="24"/>
      <c r="E549" s="24"/>
      <c r="F549" s="24"/>
      <c r="G549" s="24"/>
      <c r="H549" s="40"/>
      <c r="I549" s="24"/>
      <c r="J549" s="24"/>
      <c r="K549" s="24"/>
      <c r="L549" s="24"/>
      <c r="M549" s="24"/>
      <c r="N549" s="24"/>
      <c r="O549" s="24"/>
      <c r="P549" s="24"/>
      <c r="Q549" s="24"/>
      <c r="R549" s="24"/>
    </row>
    <row r="550" spans="1:18" ht="15.75" customHeight="1" x14ac:dyDescent="0.2">
      <c r="A550" s="24"/>
      <c r="B550" s="24"/>
      <c r="C550" s="24"/>
      <c r="D550" s="24"/>
      <c r="E550" s="24"/>
      <c r="F550" s="24"/>
      <c r="G550" s="24"/>
      <c r="H550" s="40"/>
      <c r="I550" s="24"/>
      <c r="J550" s="24"/>
      <c r="K550" s="24"/>
      <c r="L550" s="24"/>
      <c r="M550" s="24"/>
      <c r="N550" s="24"/>
      <c r="O550" s="24"/>
      <c r="P550" s="24"/>
      <c r="Q550" s="24"/>
      <c r="R550" s="24"/>
    </row>
    <row r="551" spans="1:18" ht="15.75" customHeight="1" x14ac:dyDescent="0.2">
      <c r="A551" s="24"/>
      <c r="B551" s="24"/>
      <c r="C551" s="24"/>
      <c r="D551" s="24"/>
      <c r="E551" s="24"/>
      <c r="F551" s="24"/>
      <c r="G551" s="24"/>
      <c r="H551" s="40"/>
      <c r="I551" s="24"/>
      <c r="J551" s="24"/>
      <c r="K551" s="24"/>
      <c r="L551" s="24"/>
      <c r="M551" s="24"/>
      <c r="N551" s="24"/>
      <c r="O551" s="24"/>
      <c r="P551" s="24"/>
      <c r="Q551" s="24"/>
      <c r="R551" s="24"/>
    </row>
    <row r="552" spans="1:18" ht="15.75" customHeight="1" x14ac:dyDescent="0.2">
      <c r="A552" s="24"/>
      <c r="B552" s="24"/>
      <c r="C552" s="24"/>
      <c r="D552" s="24"/>
      <c r="E552" s="24"/>
      <c r="F552" s="24"/>
      <c r="G552" s="24"/>
      <c r="H552" s="40"/>
      <c r="I552" s="24"/>
      <c r="J552" s="24"/>
      <c r="K552" s="24"/>
      <c r="L552" s="24"/>
      <c r="M552" s="24"/>
      <c r="N552" s="24"/>
      <c r="O552" s="24"/>
      <c r="P552" s="24"/>
      <c r="Q552" s="24"/>
      <c r="R552" s="24"/>
    </row>
    <row r="553" spans="1:18" ht="15.75" customHeight="1" x14ac:dyDescent="0.2">
      <c r="A553" s="24"/>
      <c r="B553" s="24"/>
      <c r="C553" s="24"/>
      <c r="D553" s="24"/>
      <c r="E553" s="24"/>
      <c r="F553" s="24"/>
      <c r="G553" s="24"/>
      <c r="H553" s="40"/>
      <c r="I553" s="24"/>
      <c r="J553" s="24"/>
      <c r="K553" s="24"/>
      <c r="L553" s="24"/>
      <c r="M553" s="24"/>
      <c r="N553" s="24"/>
      <c r="O553" s="24"/>
      <c r="P553" s="24"/>
      <c r="Q553" s="24"/>
      <c r="R553" s="24"/>
    </row>
    <row r="554" spans="1:18" ht="15.75" customHeight="1" x14ac:dyDescent="0.2">
      <c r="A554" s="24"/>
      <c r="B554" s="24"/>
      <c r="C554" s="24"/>
      <c r="D554" s="24"/>
      <c r="E554" s="24"/>
      <c r="F554" s="24"/>
      <c r="G554" s="24"/>
      <c r="H554" s="40"/>
      <c r="I554" s="24"/>
      <c r="J554" s="24"/>
      <c r="K554" s="24"/>
      <c r="L554" s="24"/>
      <c r="M554" s="24"/>
      <c r="N554" s="24"/>
      <c r="O554" s="24"/>
      <c r="P554" s="24"/>
      <c r="Q554" s="24"/>
      <c r="R554" s="24"/>
    </row>
    <row r="555" spans="1:18" ht="15.75" customHeight="1" x14ac:dyDescent="0.2">
      <c r="A555" s="24"/>
      <c r="B555" s="24"/>
      <c r="C555" s="24"/>
      <c r="D555" s="24"/>
      <c r="E555" s="24"/>
      <c r="F555" s="24"/>
      <c r="G555" s="24"/>
      <c r="H555" s="40"/>
      <c r="I555" s="24"/>
      <c r="J555" s="24"/>
      <c r="K555" s="24"/>
      <c r="L555" s="24"/>
      <c r="M555" s="24"/>
      <c r="N555" s="24"/>
      <c r="O555" s="24"/>
      <c r="P555" s="24"/>
      <c r="Q555" s="24"/>
      <c r="R555" s="24"/>
    </row>
    <row r="556" spans="1:18" ht="15.75" customHeight="1" x14ac:dyDescent="0.2">
      <c r="A556" s="24"/>
      <c r="B556" s="24"/>
      <c r="C556" s="24"/>
      <c r="D556" s="24"/>
      <c r="E556" s="24"/>
      <c r="F556" s="24"/>
      <c r="G556" s="24"/>
      <c r="H556" s="40"/>
      <c r="I556" s="24"/>
      <c r="J556" s="24"/>
      <c r="K556" s="24"/>
      <c r="L556" s="24"/>
      <c r="M556" s="24"/>
      <c r="N556" s="24"/>
      <c r="O556" s="24"/>
      <c r="P556" s="24"/>
      <c r="Q556" s="24"/>
      <c r="R556" s="24"/>
    </row>
    <row r="557" spans="1:18" ht="15.75" customHeight="1" x14ac:dyDescent="0.2">
      <c r="A557" s="24"/>
      <c r="B557" s="24"/>
      <c r="C557" s="24"/>
      <c r="D557" s="24"/>
      <c r="E557" s="24"/>
      <c r="F557" s="24"/>
      <c r="G557" s="24"/>
      <c r="H557" s="40"/>
      <c r="I557" s="24"/>
      <c r="J557" s="24"/>
      <c r="K557" s="24"/>
      <c r="L557" s="24"/>
      <c r="M557" s="24"/>
      <c r="N557" s="24"/>
      <c r="O557" s="24"/>
      <c r="P557" s="24"/>
      <c r="Q557" s="24"/>
      <c r="R557" s="24"/>
    </row>
    <row r="558" spans="1:18" ht="15.75" customHeight="1" x14ac:dyDescent="0.2">
      <c r="A558" s="24"/>
      <c r="B558" s="24"/>
      <c r="C558" s="24"/>
      <c r="D558" s="24"/>
      <c r="E558" s="24"/>
      <c r="F558" s="24"/>
      <c r="G558" s="24"/>
      <c r="H558" s="40"/>
      <c r="I558" s="24"/>
      <c r="J558" s="24"/>
      <c r="K558" s="24"/>
      <c r="L558" s="24"/>
      <c r="M558" s="24"/>
      <c r="N558" s="24"/>
      <c r="O558" s="24"/>
      <c r="P558" s="24"/>
      <c r="Q558" s="24"/>
      <c r="R558" s="24"/>
    </row>
    <row r="559" spans="1:18" ht="15.75" customHeight="1" x14ac:dyDescent="0.2">
      <c r="A559" s="24"/>
      <c r="B559" s="24"/>
      <c r="C559" s="24"/>
      <c r="D559" s="24"/>
      <c r="E559" s="24"/>
      <c r="F559" s="24"/>
      <c r="G559" s="24"/>
      <c r="H559" s="40"/>
      <c r="I559" s="24"/>
      <c r="J559" s="24"/>
      <c r="K559" s="24"/>
      <c r="L559" s="24"/>
      <c r="M559" s="24"/>
      <c r="N559" s="24"/>
      <c r="O559" s="24"/>
      <c r="P559" s="24"/>
      <c r="Q559" s="24"/>
      <c r="R559" s="24"/>
    </row>
    <row r="560" spans="1:18" ht="15.75" customHeight="1" x14ac:dyDescent="0.2">
      <c r="A560" s="24"/>
      <c r="B560" s="24"/>
      <c r="C560" s="24"/>
      <c r="D560" s="24"/>
      <c r="E560" s="24"/>
      <c r="F560" s="24"/>
      <c r="G560" s="24"/>
      <c r="H560" s="40"/>
      <c r="I560" s="24"/>
      <c r="J560" s="24"/>
      <c r="K560" s="24"/>
      <c r="L560" s="24"/>
      <c r="M560" s="24"/>
      <c r="N560" s="24"/>
      <c r="O560" s="24"/>
      <c r="P560" s="24"/>
      <c r="Q560" s="24"/>
      <c r="R560" s="24"/>
    </row>
    <row r="561" spans="1:18" ht="15.75" customHeight="1" x14ac:dyDescent="0.2">
      <c r="A561" s="24"/>
      <c r="B561" s="24"/>
      <c r="C561" s="24"/>
      <c r="D561" s="24"/>
      <c r="E561" s="24"/>
      <c r="F561" s="24"/>
      <c r="G561" s="24"/>
      <c r="H561" s="40"/>
      <c r="I561" s="24"/>
      <c r="J561" s="24"/>
      <c r="K561" s="24"/>
      <c r="L561" s="24"/>
      <c r="M561" s="24"/>
      <c r="N561" s="24"/>
      <c r="O561" s="24"/>
      <c r="P561" s="24"/>
      <c r="Q561" s="24"/>
      <c r="R561" s="24"/>
    </row>
    <row r="562" spans="1:18" ht="15.75" customHeight="1" x14ac:dyDescent="0.2">
      <c r="A562" s="24"/>
      <c r="B562" s="24"/>
      <c r="C562" s="24"/>
      <c r="D562" s="24"/>
      <c r="E562" s="24"/>
      <c r="F562" s="24"/>
      <c r="G562" s="24"/>
      <c r="H562" s="40"/>
      <c r="I562" s="24"/>
      <c r="J562" s="24"/>
      <c r="K562" s="24"/>
      <c r="L562" s="24"/>
      <c r="M562" s="24"/>
      <c r="N562" s="24"/>
      <c r="O562" s="24"/>
      <c r="P562" s="24"/>
      <c r="Q562" s="24"/>
      <c r="R562" s="24"/>
    </row>
    <row r="563" spans="1:18" ht="15.75" customHeight="1" x14ac:dyDescent="0.2">
      <c r="A563" s="24"/>
      <c r="B563" s="24"/>
      <c r="C563" s="24"/>
      <c r="D563" s="24"/>
      <c r="E563" s="24"/>
      <c r="F563" s="24"/>
      <c r="G563" s="24"/>
      <c r="H563" s="40"/>
      <c r="I563" s="24"/>
      <c r="J563" s="24"/>
      <c r="K563" s="24"/>
      <c r="L563" s="24"/>
      <c r="M563" s="24"/>
      <c r="N563" s="24"/>
      <c r="O563" s="24"/>
      <c r="P563" s="24"/>
      <c r="Q563" s="24"/>
      <c r="R563" s="24"/>
    </row>
    <row r="564" spans="1:18" ht="15.75" customHeight="1" x14ac:dyDescent="0.2">
      <c r="A564" s="24"/>
      <c r="B564" s="24"/>
      <c r="C564" s="24"/>
      <c r="D564" s="24"/>
      <c r="E564" s="24"/>
      <c r="F564" s="24"/>
      <c r="G564" s="24"/>
      <c r="H564" s="40"/>
      <c r="I564" s="24"/>
      <c r="J564" s="24"/>
      <c r="K564" s="24"/>
      <c r="L564" s="24"/>
      <c r="M564" s="24"/>
      <c r="N564" s="24"/>
      <c r="O564" s="24"/>
      <c r="P564" s="24"/>
      <c r="Q564" s="24"/>
      <c r="R564" s="24"/>
    </row>
    <row r="565" spans="1:18" ht="15.75" customHeight="1" x14ac:dyDescent="0.2">
      <c r="A565" s="24"/>
      <c r="B565" s="24"/>
      <c r="C565" s="24"/>
      <c r="D565" s="24"/>
      <c r="E565" s="24"/>
      <c r="F565" s="24"/>
      <c r="G565" s="24"/>
      <c r="H565" s="40"/>
      <c r="I565" s="24"/>
      <c r="J565" s="24"/>
      <c r="K565" s="24"/>
      <c r="L565" s="24"/>
      <c r="M565" s="24"/>
      <c r="N565" s="24"/>
      <c r="O565" s="24"/>
      <c r="P565" s="24"/>
      <c r="Q565" s="24"/>
      <c r="R565" s="24"/>
    </row>
    <row r="566" spans="1:18" ht="15.75" customHeight="1" x14ac:dyDescent="0.2">
      <c r="A566" s="24"/>
      <c r="B566" s="24"/>
      <c r="C566" s="24"/>
      <c r="D566" s="24"/>
      <c r="E566" s="24"/>
      <c r="F566" s="24"/>
      <c r="G566" s="24"/>
      <c r="H566" s="40"/>
      <c r="I566" s="24"/>
      <c r="J566" s="24"/>
      <c r="K566" s="24"/>
      <c r="L566" s="24"/>
      <c r="M566" s="24"/>
      <c r="N566" s="24"/>
      <c r="O566" s="24"/>
      <c r="P566" s="24"/>
      <c r="Q566" s="24"/>
      <c r="R566" s="24"/>
    </row>
    <row r="567" spans="1:18" ht="15.75" customHeight="1" x14ac:dyDescent="0.2">
      <c r="A567" s="24"/>
      <c r="B567" s="24"/>
      <c r="C567" s="24"/>
      <c r="D567" s="24"/>
      <c r="E567" s="24"/>
      <c r="F567" s="24"/>
      <c r="G567" s="24"/>
      <c r="H567" s="40"/>
      <c r="I567" s="24"/>
      <c r="J567" s="24"/>
      <c r="K567" s="24"/>
      <c r="L567" s="24"/>
      <c r="M567" s="24"/>
      <c r="N567" s="24"/>
      <c r="O567" s="24"/>
      <c r="P567" s="24"/>
      <c r="Q567" s="24"/>
      <c r="R567" s="24"/>
    </row>
    <row r="568" spans="1:18" ht="15.75" customHeight="1" x14ac:dyDescent="0.2">
      <c r="A568" s="24"/>
      <c r="B568" s="24"/>
      <c r="C568" s="24"/>
      <c r="D568" s="24"/>
      <c r="E568" s="24"/>
      <c r="F568" s="24"/>
      <c r="G568" s="24"/>
      <c r="H568" s="40"/>
      <c r="I568" s="24"/>
      <c r="J568" s="24"/>
      <c r="K568" s="24"/>
      <c r="L568" s="24"/>
      <c r="M568" s="24"/>
      <c r="N568" s="24"/>
      <c r="O568" s="24"/>
      <c r="P568" s="24"/>
      <c r="Q568" s="24"/>
      <c r="R568" s="24"/>
    </row>
    <row r="569" spans="1:18" ht="15.75" customHeight="1" x14ac:dyDescent="0.2">
      <c r="A569" s="24"/>
      <c r="B569" s="24"/>
      <c r="C569" s="24"/>
      <c r="D569" s="24"/>
      <c r="E569" s="24"/>
      <c r="F569" s="24"/>
      <c r="G569" s="24"/>
      <c r="H569" s="40"/>
      <c r="I569" s="24"/>
      <c r="J569" s="24"/>
      <c r="K569" s="24"/>
      <c r="L569" s="24"/>
      <c r="M569" s="24"/>
      <c r="N569" s="24"/>
      <c r="O569" s="24"/>
      <c r="P569" s="24"/>
      <c r="Q569" s="24"/>
      <c r="R569" s="24"/>
    </row>
    <row r="570" spans="1:18" ht="15.75" customHeight="1" x14ac:dyDescent="0.2">
      <c r="A570" s="24"/>
      <c r="B570" s="24"/>
      <c r="C570" s="24"/>
      <c r="D570" s="24"/>
      <c r="E570" s="24"/>
      <c r="F570" s="24"/>
      <c r="G570" s="24"/>
      <c r="H570" s="40"/>
      <c r="I570" s="24"/>
      <c r="J570" s="24"/>
      <c r="K570" s="24"/>
      <c r="L570" s="24"/>
      <c r="M570" s="24"/>
      <c r="N570" s="24"/>
      <c r="O570" s="24"/>
      <c r="P570" s="24"/>
      <c r="Q570" s="24"/>
      <c r="R570" s="24"/>
    </row>
    <row r="571" spans="1:18" ht="15.75" customHeight="1" x14ac:dyDescent="0.2">
      <c r="A571" s="24"/>
      <c r="B571" s="24"/>
      <c r="C571" s="24"/>
      <c r="D571" s="24"/>
      <c r="E571" s="24"/>
      <c r="F571" s="24"/>
      <c r="G571" s="24"/>
      <c r="H571" s="40"/>
      <c r="I571" s="24"/>
      <c r="J571" s="24"/>
      <c r="K571" s="24"/>
      <c r="L571" s="24"/>
      <c r="M571" s="24"/>
      <c r="N571" s="24"/>
      <c r="O571" s="24"/>
      <c r="P571" s="24"/>
      <c r="Q571" s="24"/>
      <c r="R571" s="24"/>
    </row>
    <row r="572" spans="1:18" ht="15.75" customHeight="1" x14ac:dyDescent="0.2">
      <c r="A572" s="24"/>
      <c r="B572" s="24"/>
      <c r="C572" s="24"/>
      <c r="D572" s="24"/>
      <c r="E572" s="24"/>
      <c r="F572" s="24"/>
      <c r="G572" s="24"/>
      <c r="H572" s="40"/>
      <c r="I572" s="24"/>
      <c r="J572" s="24"/>
      <c r="K572" s="24"/>
      <c r="L572" s="24"/>
      <c r="M572" s="24"/>
      <c r="N572" s="24"/>
      <c r="O572" s="24"/>
      <c r="P572" s="24"/>
      <c r="Q572" s="24"/>
      <c r="R572" s="24"/>
    </row>
    <row r="573" spans="1:18" ht="15.75" customHeight="1" x14ac:dyDescent="0.2">
      <c r="A573" s="24"/>
      <c r="B573" s="24"/>
      <c r="C573" s="24"/>
      <c r="D573" s="24"/>
      <c r="E573" s="24"/>
      <c r="F573" s="24"/>
      <c r="G573" s="24"/>
      <c r="H573" s="40"/>
      <c r="I573" s="24"/>
      <c r="J573" s="24"/>
      <c r="K573" s="24"/>
      <c r="L573" s="24"/>
      <c r="M573" s="24"/>
      <c r="N573" s="24"/>
      <c r="O573" s="24"/>
      <c r="P573" s="24"/>
      <c r="Q573" s="24"/>
      <c r="R573" s="24"/>
    </row>
    <row r="574" spans="1:18" ht="15.75" customHeight="1" x14ac:dyDescent="0.2">
      <c r="A574" s="24"/>
      <c r="B574" s="24"/>
      <c r="C574" s="24"/>
      <c r="D574" s="24"/>
      <c r="E574" s="24"/>
      <c r="F574" s="24"/>
      <c r="G574" s="24"/>
      <c r="H574" s="40"/>
      <c r="I574" s="24"/>
      <c r="J574" s="24"/>
      <c r="K574" s="24"/>
      <c r="L574" s="24"/>
      <c r="M574" s="24"/>
      <c r="N574" s="24"/>
      <c r="O574" s="24"/>
      <c r="P574" s="24"/>
      <c r="Q574" s="24"/>
      <c r="R574" s="24"/>
    </row>
    <row r="575" spans="1:18" ht="15.75" customHeight="1" x14ac:dyDescent="0.2">
      <c r="A575" s="24"/>
      <c r="B575" s="24"/>
      <c r="C575" s="24"/>
      <c r="D575" s="24"/>
      <c r="E575" s="24"/>
      <c r="F575" s="24"/>
      <c r="G575" s="24"/>
      <c r="H575" s="40"/>
      <c r="I575" s="24"/>
      <c r="J575" s="24"/>
      <c r="K575" s="24"/>
      <c r="L575" s="24"/>
      <c r="M575" s="24"/>
      <c r="N575" s="24"/>
      <c r="O575" s="24"/>
      <c r="P575" s="24"/>
      <c r="Q575" s="24"/>
      <c r="R575" s="24"/>
    </row>
    <row r="576" spans="1:18" ht="15.75" customHeight="1" x14ac:dyDescent="0.2">
      <c r="A576" s="24"/>
      <c r="B576" s="24"/>
      <c r="C576" s="24"/>
      <c r="D576" s="24"/>
      <c r="E576" s="24"/>
      <c r="F576" s="24"/>
      <c r="G576" s="24"/>
      <c r="H576" s="40"/>
      <c r="I576" s="24"/>
      <c r="J576" s="24"/>
      <c r="K576" s="24"/>
      <c r="L576" s="24"/>
      <c r="M576" s="24"/>
      <c r="N576" s="24"/>
      <c r="O576" s="24"/>
      <c r="P576" s="24"/>
      <c r="Q576" s="24"/>
      <c r="R576" s="24"/>
    </row>
    <row r="577" spans="1:18" ht="15.75" customHeight="1" x14ac:dyDescent="0.2">
      <c r="A577" s="24"/>
      <c r="B577" s="24"/>
      <c r="C577" s="24"/>
      <c r="D577" s="24"/>
      <c r="E577" s="24"/>
      <c r="F577" s="24"/>
      <c r="G577" s="24"/>
      <c r="H577" s="40"/>
      <c r="I577" s="24"/>
      <c r="J577" s="24"/>
      <c r="K577" s="24"/>
      <c r="L577" s="24"/>
      <c r="M577" s="24"/>
      <c r="N577" s="24"/>
      <c r="O577" s="24"/>
      <c r="P577" s="24"/>
      <c r="Q577" s="24"/>
      <c r="R577" s="24"/>
    </row>
    <row r="578" spans="1:18" ht="15.75" customHeight="1" x14ac:dyDescent="0.2">
      <c r="A578" s="24"/>
      <c r="B578" s="24"/>
      <c r="C578" s="24"/>
      <c r="D578" s="24"/>
      <c r="E578" s="24"/>
      <c r="F578" s="24"/>
      <c r="G578" s="24"/>
      <c r="H578" s="40"/>
      <c r="I578" s="24"/>
      <c r="J578" s="24"/>
      <c r="K578" s="24"/>
      <c r="L578" s="24"/>
      <c r="M578" s="24"/>
      <c r="N578" s="24"/>
      <c r="O578" s="24"/>
      <c r="P578" s="24"/>
      <c r="Q578" s="24"/>
      <c r="R578" s="24"/>
    </row>
    <row r="579" spans="1:18" ht="15.75" customHeight="1" x14ac:dyDescent="0.2">
      <c r="A579" s="24"/>
      <c r="B579" s="24"/>
      <c r="C579" s="24"/>
      <c r="D579" s="24"/>
      <c r="E579" s="24"/>
      <c r="F579" s="24"/>
      <c r="G579" s="24"/>
      <c r="H579" s="40"/>
      <c r="I579" s="24"/>
      <c r="J579" s="24"/>
      <c r="K579" s="24"/>
      <c r="L579" s="24"/>
      <c r="M579" s="24"/>
      <c r="N579" s="24"/>
      <c r="O579" s="24"/>
      <c r="P579" s="24"/>
      <c r="Q579" s="24"/>
      <c r="R579" s="24"/>
    </row>
    <row r="580" spans="1:18" ht="15.75" customHeight="1" x14ac:dyDescent="0.2">
      <c r="A580" s="24"/>
      <c r="B580" s="24"/>
      <c r="C580" s="24"/>
      <c r="D580" s="24"/>
      <c r="E580" s="24"/>
      <c r="F580" s="24"/>
      <c r="G580" s="24"/>
      <c r="H580" s="40"/>
      <c r="I580" s="24"/>
      <c r="J580" s="24"/>
      <c r="K580" s="24"/>
      <c r="L580" s="24"/>
      <c r="M580" s="24"/>
      <c r="N580" s="24"/>
      <c r="O580" s="24"/>
      <c r="P580" s="24"/>
      <c r="Q580" s="24"/>
      <c r="R580" s="24"/>
    </row>
    <row r="581" spans="1:18" ht="15.75" customHeight="1" x14ac:dyDescent="0.2">
      <c r="A581" s="24"/>
      <c r="B581" s="24"/>
      <c r="C581" s="24"/>
      <c r="D581" s="24"/>
      <c r="E581" s="24"/>
      <c r="F581" s="24"/>
      <c r="G581" s="24"/>
      <c r="H581" s="40"/>
      <c r="I581" s="24"/>
      <c r="J581" s="24"/>
      <c r="K581" s="24"/>
      <c r="L581" s="24"/>
      <c r="M581" s="24"/>
      <c r="N581" s="24"/>
      <c r="O581" s="24"/>
      <c r="P581" s="24"/>
      <c r="Q581" s="24"/>
      <c r="R581" s="24"/>
    </row>
    <row r="582" spans="1:18" ht="15.75" customHeight="1" x14ac:dyDescent="0.2">
      <c r="A582" s="24"/>
      <c r="B582" s="24"/>
      <c r="C582" s="24"/>
      <c r="D582" s="24"/>
      <c r="E582" s="24"/>
      <c r="F582" s="24"/>
      <c r="G582" s="24"/>
      <c r="H582" s="40"/>
      <c r="I582" s="24"/>
      <c r="J582" s="24"/>
      <c r="K582" s="24"/>
      <c r="L582" s="24"/>
      <c r="M582" s="24"/>
      <c r="N582" s="24"/>
      <c r="O582" s="24"/>
      <c r="P582" s="24"/>
      <c r="Q582" s="24"/>
      <c r="R582" s="24"/>
    </row>
    <row r="583" spans="1:18" ht="15.75" customHeight="1" x14ac:dyDescent="0.2">
      <c r="A583" s="24"/>
      <c r="B583" s="24"/>
      <c r="C583" s="24"/>
      <c r="D583" s="24"/>
      <c r="E583" s="24"/>
      <c r="F583" s="24"/>
      <c r="G583" s="24"/>
      <c r="H583" s="40"/>
      <c r="I583" s="24"/>
      <c r="J583" s="24"/>
      <c r="K583" s="24"/>
      <c r="L583" s="24"/>
      <c r="M583" s="24"/>
      <c r="N583" s="24"/>
      <c r="O583" s="24"/>
      <c r="P583" s="24"/>
      <c r="Q583" s="24"/>
      <c r="R583" s="24"/>
    </row>
    <row r="584" spans="1:18" ht="15.75" customHeight="1" x14ac:dyDescent="0.2">
      <c r="A584" s="24"/>
      <c r="B584" s="24"/>
      <c r="C584" s="24"/>
      <c r="D584" s="24"/>
      <c r="E584" s="24"/>
      <c r="F584" s="24"/>
      <c r="G584" s="24"/>
      <c r="H584" s="40"/>
      <c r="I584" s="24"/>
      <c r="J584" s="24"/>
      <c r="K584" s="24"/>
      <c r="L584" s="24"/>
      <c r="M584" s="24"/>
      <c r="N584" s="24"/>
      <c r="O584" s="24"/>
      <c r="P584" s="24"/>
      <c r="Q584" s="24"/>
      <c r="R584" s="24"/>
    </row>
    <row r="585" spans="1:18" ht="15.75" customHeight="1" x14ac:dyDescent="0.2">
      <c r="A585" s="24"/>
      <c r="B585" s="24"/>
      <c r="C585" s="24"/>
      <c r="D585" s="24"/>
      <c r="E585" s="24"/>
      <c r="F585" s="24"/>
      <c r="G585" s="24"/>
      <c r="H585" s="40"/>
      <c r="I585" s="24"/>
      <c r="J585" s="24"/>
      <c r="K585" s="24"/>
      <c r="L585" s="24"/>
      <c r="M585" s="24"/>
      <c r="N585" s="24"/>
      <c r="O585" s="24"/>
      <c r="P585" s="24"/>
      <c r="Q585" s="24"/>
      <c r="R585" s="24"/>
    </row>
    <row r="586" spans="1:18" ht="15.75" customHeight="1" x14ac:dyDescent="0.2">
      <c r="A586" s="24"/>
      <c r="B586" s="24"/>
      <c r="C586" s="24"/>
      <c r="D586" s="24"/>
      <c r="E586" s="24"/>
      <c r="F586" s="24"/>
      <c r="G586" s="24"/>
      <c r="H586" s="40"/>
      <c r="I586" s="24"/>
      <c r="J586" s="24"/>
      <c r="K586" s="24"/>
      <c r="L586" s="24"/>
      <c r="M586" s="24"/>
      <c r="N586" s="24"/>
      <c r="O586" s="24"/>
      <c r="P586" s="24"/>
      <c r="Q586" s="24"/>
      <c r="R586" s="24"/>
    </row>
    <row r="587" spans="1:18" ht="15.75" customHeight="1" x14ac:dyDescent="0.2">
      <c r="A587" s="24"/>
      <c r="B587" s="24"/>
      <c r="C587" s="24"/>
      <c r="D587" s="24"/>
      <c r="E587" s="24"/>
      <c r="F587" s="24"/>
      <c r="G587" s="24"/>
      <c r="H587" s="40"/>
      <c r="I587" s="24"/>
      <c r="J587" s="24"/>
      <c r="K587" s="24"/>
      <c r="L587" s="24"/>
      <c r="M587" s="24"/>
      <c r="N587" s="24"/>
      <c r="O587" s="24"/>
      <c r="P587" s="24"/>
      <c r="Q587" s="24"/>
      <c r="R587" s="24"/>
    </row>
    <row r="588" spans="1:18" ht="15.75" customHeight="1" x14ac:dyDescent="0.2">
      <c r="A588" s="24"/>
      <c r="B588" s="24"/>
      <c r="C588" s="24"/>
      <c r="D588" s="24"/>
      <c r="E588" s="24"/>
      <c r="F588" s="24"/>
      <c r="G588" s="24"/>
      <c r="H588" s="40"/>
      <c r="I588" s="24"/>
      <c r="J588" s="24"/>
      <c r="K588" s="24"/>
      <c r="L588" s="24"/>
      <c r="M588" s="24"/>
      <c r="N588" s="24"/>
      <c r="O588" s="24"/>
      <c r="P588" s="24"/>
      <c r="Q588" s="24"/>
      <c r="R588" s="24"/>
    </row>
    <row r="589" spans="1:18" ht="15.75" customHeight="1" x14ac:dyDescent="0.2">
      <c r="A589" s="24"/>
      <c r="B589" s="24"/>
      <c r="C589" s="24"/>
      <c r="D589" s="24"/>
      <c r="E589" s="24"/>
      <c r="F589" s="24"/>
      <c r="G589" s="24"/>
      <c r="H589" s="40"/>
      <c r="I589" s="24"/>
      <c r="J589" s="24"/>
      <c r="K589" s="24"/>
      <c r="L589" s="24"/>
      <c r="M589" s="24"/>
      <c r="N589" s="24"/>
      <c r="O589" s="24"/>
      <c r="P589" s="24"/>
      <c r="Q589" s="24"/>
      <c r="R589" s="24"/>
    </row>
    <row r="590" spans="1:18" ht="15.75" customHeight="1" x14ac:dyDescent="0.2">
      <c r="A590" s="24"/>
      <c r="B590" s="24"/>
      <c r="C590" s="24"/>
      <c r="D590" s="24"/>
      <c r="E590" s="24"/>
      <c r="F590" s="24"/>
      <c r="G590" s="24"/>
      <c r="H590" s="40"/>
      <c r="I590" s="24"/>
      <c r="J590" s="24"/>
      <c r="K590" s="24"/>
      <c r="L590" s="24"/>
      <c r="M590" s="24"/>
      <c r="N590" s="24"/>
      <c r="O590" s="24"/>
      <c r="P590" s="24"/>
      <c r="Q590" s="24"/>
      <c r="R590" s="24"/>
    </row>
    <row r="591" spans="1:18" ht="15.75" customHeight="1" x14ac:dyDescent="0.2">
      <c r="A591" s="24"/>
      <c r="B591" s="24"/>
      <c r="C591" s="24"/>
      <c r="D591" s="24"/>
      <c r="E591" s="24"/>
      <c r="F591" s="24"/>
      <c r="G591" s="24"/>
      <c r="H591" s="40"/>
      <c r="I591" s="24"/>
      <c r="J591" s="24"/>
      <c r="K591" s="24"/>
      <c r="L591" s="24"/>
      <c r="M591" s="24"/>
      <c r="N591" s="24"/>
      <c r="O591" s="24"/>
      <c r="P591" s="24"/>
      <c r="Q591" s="24"/>
      <c r="R591" s="24"/>
    </row>
    <row r="592" spans="1:18" ht="15.75" customHeight="1" x14ac:dyDescent="0.2">
      <c r="A592" s="24"/>
      <c r="B592" s="24"/>
      <c r="C592" s="24"/>
      <c r="D592" s="24"/>
      <c r="E592" s="24"/>
      <c r="F592" s="24"/>
      <c r="G592" s="24"/>
      <c r="H592" s="40"/>
      <c r="I592" s="24"/>
      <c r="J592" s="24"/>
      <c r="K592" s="24"/>
      <c r="L592" s="24"/>
      <c r="M592" s="24"/>
      <c r="N592" s="24"/>
      <c r="O592" s="24"/>
      <c r="P592" s="24"/>
      <c r="Q592" s="24"/>
      <c r="R592" s="24"/>
    </row>
    <row r="593" spans="1:18" ht="15.75" customHeight="1" x14ac:dyDescent="0.2">
      <c r="A593" s="24"/>
      <c r="B593" s="24"/>
      <c r="C593" s="24"/>
      <c r="D593" s="24"/>
      <c r="E593" s="24"/>
      <c r="F593" s="24"/>
      <c r="G593" s="24"/>
      <c r="H593" s="40"/>
      <c r="I593" s="24"/>
      <c r="J593" s="24"/>
      <c r="K593" s="24"/>
      <c r="L593" s="24"/>
      <c r="M593" s="24"/>
      <c r="N593" s="24"/>
      <c r="O593" s="24"/>
      <c r="P593" s="24"/>
      <c r="Q593" s="24"/>
      <c r="R593" s="24"/>
    </row>
    <row r="594" spans="1:18" ht="15.75" customHeight="1" x14ac:dyDescent="0.2">
      <c r="A594" s="24"/>
      <c r="B594" s="24"/>
      <c r="C594" s="24"/>
      <c r="D594" s="24"/>
      <c r="E594" s="24"/>
      <c r="F594" s="24"/>
      <c r="G594" s="24"/>
      <c r="H594" s="40"/>
      <c r="I594" s="24"/>
      <c r="J594" s="24"/>
      <c r="K594" s="24"/>
      <c r="L594" s="24"/>
      <c r="M594" s="24"/>
      <c r="N594" s="24"/>
      <c r="O594" s="24"/>
      <c r="P594" s="24"/>
      <c r="Q594" s="24"/>
      <c r="R594" s="24"/>
    </row>
    <row r="595" spans="1:18" ht="15.75" customHeight="1" x14ac:dyDescent="0.2">
      <c r="A595" s="24"/>
      <c r="B595" s="24"/>
      <c r="C595" s="24"/>
      <c r="D595" s="24"/>
      <c r="E595" s="24"/>
      <c r="F595" s="24"/>
      <c r="G595" s="24"/>
      <c r="H595" s="40"/>
      <c r="I595" s="24"/>
      <c r="J595" s="24"/>
      <c r="K595" s="24"/>
      <c r="L595" s="24"/>
      <c r="M595" s="24"/>
      <c r="N595" s="24"/>
      <c r="O595" s="24"/>
      <c r="P595" s="24"/>
      <c r="Q595" s="24"/>
      <c r="R595" s="24"/>
    </row>
    <row r="596" spans="1:18" ht="15.75" customHeight="1" x14ac:dyDescent="0.2">
      <c r="A596" s="24"/>
      <c r="B596" s="24"/>
      <c r="C596" s="24"/>
      <c r="D596" s="24"/>
      <c r="E596" s="24"/>
      <c r="F596" s="24"/>
      <c r="G596" s="24"/>
      <c r="H596" s="40"/>
      <c r="I596" s="24"/>
      <c r="J596" s="24"/>
      <c r="K596" s="24"/>
      <c r="L596" s="24"/>
      <c r="M596" s="24"/>
      <c r="N596" s="24"/>
      <c r="O596" s="24"/>
      <c r="P596" s="24"/>
      <c r="Q596" s="24"/>
      <c r="R596" s="24"/>
    </row>
    <row r="597" spans="1:18" ht="15.75" customHeight="1" x14ac:dyDescent="0.2">
      <c r="A597" s="24"/>
      <c r="B597" s="24"/>
      <c r="C597" s="24"/>
      <c r="D597" s="24"/>
      <c r="E597" s="24"/>
      <c r="F597" s="24"/>
      <c r="G597" s="24"/>
      <c r="H597" s="40"/>
      <c r="I597" s="24"/>
      <c r="J597" s="24"/>
      <c r="K597" s="24"/>
      <c r="L597" s="24"/>
      <c r="M597" s="24"/>
      <c r="N597" s="24"/>
      <c r="O597" s="24"/>
      <c r="P597" s="24"/>
      <c r="Q597" s="24"/>
      <c r="R597" s="24"/>
    </row>
    <row r="598" spans="1:18" ht="15.75" customHeight="1" x14ac:dyDescent="0.2">
      <c r="A598" s="24"/>
      <c r="B598" s="24"/>
      <c r="C598" s="24"/>
      <c r="D598" s="24"/>
      <c r="E598" s="24"/>
      <c r="F598" s="24"/>
      <c r="G598" s="24"/>
      <c r="H598" s="40"/>
      <c r="I598" s="24"/>
      <c r="J598" s="24"/>
      <c r="K598" s="24"/>
      <c r="L598" s="24"/>
      <c r="M598" s="24"/>
      <c r="N598" s="24"/>
      <c r="O598" s="24"/>
      <c r="P598" s="24"/>
      <c r="Q598" s="24"/>
      <c r="R598" s="24"/>
    </row>
    <row r="599" spans="1:18" ht="15.75" customHeight="1" x14ac:dyDescent="0.2">
      <c r="A599" s="24"/>
      <c r="B599" s="24"/>
      <c r="C599" s="24"/>
      <c r="D599" s="24"/>
      <c r="E599" s="24"/>
      <c r="F599" s="24"/>
      <c r="G599" s="24"/>
      <c r="H599" s="40"/>
      <c r="I599" s="24"/>
      <c r="J599" s="24"/>
      <c r="K599" s="24"/>
      <c r="L599" s="24"/>
      <c r="M599" s="24"/>
      <c r="N599" s="24"/>
      <c r="O599" s="24"/>
      <c r="P599" s="24"/>
      <c r="Q599" s="24"/>
      <c r="R599" s="24"/>
    </row>
    <row r="600" spans="1:18" ht="15.75" customHeight="1" x14ac:dyDescent="0.2">
      <c r="A600" s="24"/>
      <c r="B600" s="24"/>
      <c r="C600" s="24"/>
      <c r="D600" s="24"/>
      <c r="E600" s="24"/>
      <c r="F600" s="24"/>
      <c r="G600" s="24"/>
      <c r="H600" s="40"/>
      <c r="I600" s="24"/>
      <c r="J600" s="24"/>
      <c r="K600" s="24"/>
      <c r="L600" s="24"/>
      <c r="M600" s="24"/>
      <c r="N600" s="24"/>
      <c r="O600" s="24"/>
      <c r="P600" s="24"/>
      <c r="Q600" s="24"/>
      <c r="R600" s="24"/>
    </row>
    <row r="601" spans="1:18" ht="15.75" customHeight="1" x14ac:dyDescent="0.2">
      <c r="A601" s="24"/>
      <c r="B601" s="24"/>
      <c r="C601" s="24"/>
      <c r="D601" s="24"/>
      <c r="E601" s="24"/>
      <c r="F601" s="24"/>
      <c r="G601" s="24"/>
      <c r="H601" s="40"/>
      <c r="I601" s="24"/>
      <c r="J601" s="24"/>
      <c r="K601" s="24"/>
      <c r="L601" s="24"/>
      <c r="M601" s="24"/>
      <c r="N601" s="24"/>
      <c r="O601" s="24"/>
      <c r="P601" s="24"/>
      <c r="Q601" s="24"/>
      <c r="R601" s="24"/>
    </row>
    <row r="602" spans="1:18" ht="15.75" customHeight="1" x14ac:dyDescent="0.2">
      <c r="A602" s="24"/>
      <c r="B602" s="24"/>
      <c r="C602" s="24"/>
      <c r="D602" s="24"/>
      <c r="E602" s="24"/>
      <c r="F602" s="24"/>
      <c r="G602" s="24"/>
      <c r="H602" s="40"/>
      <c r="I602" s="24"/>
      <c r="J602" s="24"/>
      <c r="K602" s="24"/>
      <c r="L602" s="24"/>
      <c r="M602" s="24"/>
      <c r="N602" s="24"/>
      <c r="O602" s="24"/>
      <c r="P602" s="24"/>
      <c r="Q602" s="24"/>
      <c r="R602" s="24"/>
    </row>
    <row r="603" spans="1:18" ht="15.75" customHeight="1" x14ac:dyDescent="0.2">
      <c r="A603" s="24"/>
      <c r="B603" s="24"/>
      <c r="C603" s="24"/>
      <c r="D603" s="24"/>
      <c r="E603" s="24"/>
      <c r="F603" s="24"/>
      <c r="G603" s="24"/>
      <c r="H603" s="40"/>
      <c r="I603" s="24"/>
      <c r="J603" s="24"/>
      <c r="K603" s="24"/>
      <c r="L603" s="24"/>
      <c r="M603" s="24"/>
      <c r="N603" s="24"/>
      <c r="O603" s="24"/>
      <c r="P603" s="24"/>
      <c r="Q603" s="24"/>
      <c r="R603" s="24"/>
    </row>
    <row r="604" spans="1:18" ht="15.75" customHeight="1" x14ac:dyDescent="0.2">
      <c r="A604" s="24"/>
      <c r="B604" s="24"/>
      <c r="C604" s="24"/>
      <c r="D604" s="24"/>
      <c r="E604" s="24"/>
      <c r="F604" s="24"/>
      <c r="G604" s="24"/>
      <c r="H604" s="40"/>
      <c r="I604" s="24"/>
      <c r="J604" s="24"/>
      <c r="K604" s="24"/>
      <c r="L604" s="24"/>
      <c r="M604" s="24"/>
      <c r="N604" s="24"/>
      <c r="O604" s="24"/>
      <c r="P604" s="24"/>
      <c r="Q604" s="24"/>
      <c r="R604" s="24"/>
    </row>
    <row r="605" spans="1:18" ht="15.75" customHeight="1" x14ac:dyDescent="0.2">
      <c r="A605" s="24"/>
      <c r="B605" s="24"/>
      <c r="C605" s="24"/>
      <c r="D605" s="24"/>
      <c r="E605" s="24"/>
      <c r="F605" s="24"/>
      <c r="G605" s="24"/>
      <c r="H605" s="40"/>
      <c r="I605" s="24"/>
      <c r="J605" s="24"/>
      <c r="K605" s="24"/>
      <c r="L605" s="24"/>
      <c r="M605" s="24"/>
      <c r="N605" s="24"/>
      <c r="O605" s="24"/>
      <c r="P605" s="24"/>
      <c r="Q605" s="24"/>
      <c r="R605" s="24"/>
    </row>
    <row r="606" spans="1:18" ht="15.75" customHeight="1" x14ac:dyDescent="0.2">
      <c r="A606" s="24"/>
      <c r="B606" s="24"/>
      <c r="C606" s="24"/>
      <c r="D606" s="24"/>
      <c r="E606" s="24"/>
      <c r="F606" s="24"/>
      <c r="G606" s="24"/>
      <c r="H606" s="40"/>
      <c r="I606" s="24"/>
      <c r="J606" s="24"/>
      <c r="K606" s="24"/>
      <c r="L606" s="24"/>
      <c r="M606" s="24"/>
      <c r="N606" s="24"/>
      <c r="O606" s="24"/>
      <c r="P606" s="24"/>
      <c r="Q606" s="24"/>
      <c r="R606" s="24"/>
    </row>
    <row r="607" spans="1:18" ht="15.75" customHeight="1" x14ac:dyDescent="0.2">
      <c r="A607" s="24"/>
      <c r="B607" s="24"/>
      <c r="C607" s="24"/>
      <c r="D607" s="24"/>
      <c r="E607" s="24"/>
      <c r="F607" s="24"/>
      <c r="G607" s="24"/>
      <c r="H607" s="40"/>
      <c r="I607" s="24"/>
      <c r="J607" s="24"/>
      <c r="K607" s="24"/>
      <c r="L607" s="24"/>
      <c r="M607" s="24"/>
      <c r="N607" s="24"/>
      <c r="O607" s="24"/>
      <c r="P607" s="24"/>
      <c r="Q607" s="24"/>
      <c r="R607" s="24"/>
    </row>
    <row r="608" spans="1:18" ht="15.75" customHeight="1" x14ac:dyDescent="0.2">
      <c r="A608" s="24"/>
      <c r="B608" s="24"/>
      <c r="C608" s="24"/>
      <c r="D608" s="24"/>
      <c r="E608" s="24"/>
      <c r="F608" s="24"/>
      <c r="G608" s="24"/>
      <c r="H608" s="40"/>
      <c r="I608" s="24"/>
      <c r="J608" s="24"/>
      <c r="K608" s="24"/>
      <c r="L608" s="24"/>
      <c r="M608" s="24"/>
      <c r="N608" s="24"/>
      <c r="O608" s="24"/>
      <c r="P608" s="24"/>
      <c r="Q608" s="24"/>
      <c r="R608" s="24"/>
    </row>
    <row r="609" spans="1:18" ht="15.75" customHeight="1" x14ac:dyDescent="0.2">
      <c r="A609" s="24"/>
      <c r="B609" s="24"/>
      <c r="C609" s="24"/>
      <c r="D609" s="24"/>
      <c r="E609" s="24"/>
      <c r="F609" s="24"/>
      <c r="G609" s="24"/>
      <c r="H609" s="40"/>
      <c r="I609" s="24"/>
      <c r="J609" s="24"/>
      <c r="K609" s="24"/>
      <c r="L609" s="24"/>
      <c r="M609" s="24"/>
      <c r="N609" s="24"/>
      <c r="O609" s="24"/>
      <c r="P609" s="24"/>
      <c r="Q609" s="24"/>
      <c r="R609" s="24"/>
    </row>
    <row r="610" spans="1:18" ht="15.75" customHeight="1" x14ac:dyDescent="0.2">
      <c r="A610" s="24"/>
      <c r="B610" s="24"/>
      <c r="C610" s="24"/>
      <c r="D610" s="24"/>
      <c r="E610" s="24"/>
      <c r="F610" s="24"/>
      <c r="G610" s="24"/>
      <c r="H610" s="40"/>
      <c r="I610" s="24"/>
      <c r="J610" s="24"/>
      <c r="K610" s="24"/>
      <c r="L610" s="24"/>
      <c r="M610" s="24"/>
      <c r="N610" s="24"/>
      <c r="O610" s="24"/>
      <c r="P610" s="24"/>
      <c r="Q610" s="24"/>
      <c r="R610" s="24"/>
    </row>
    <row r="611" spans="1:18" ht="15.75" customHeight="1" x14ac:dyDescent="0.2">
      <c r="A611" s="24"/>
      <c r="B611" s="24"/>
      <c r="C611" s="24"/>
      <c r="D611" s="24"/>
      <c r="E611" s="24"/>
      <c r="F611" s="24"/>
      <c r="G611" s="24"/>
      <c r="H611" s="40"/>
      <c r="I611" s="24"/>
      <c r="J611" s="24"/>
      <c r="K611" s="24"/>
      <c r="L611" s="24"/>
      <c r="M611" s="24"/>
      <c r="N611" s="24"/>
      <c r="O611" s="24"/>
      <c r="P611" s="24"/>
      <c r="Q611" s="24"/>
      <c r="R611" s="24"/>
    </row>
    <row r="612" spans="1:18" ht="15.75" customHeight="1" x14ac:dyDescent="0.2">
      <c r="A612" s="24"/>
      <c r="B612" s="24"/>
      <c r="C612" s="24"/>
      <c r="D612" s="24"/>
      <c r="E612" s="24"/>
      <c r="F612" s="24"/>
      <c r="G612" s="24"/>
      <c r="H612" s="40"/>
      <c r="I612" s="24"/>
      <c r="J612" s="24"/>
      <c r="K612" s="24"/>
      <c r="L612" s="24"/>
      <c r="M612" s="24"/>
      <c r="N612" s="24"/>
      <c r="O612" s="24"/>
      <c r="P612" s="24"/>
      <c r="Q612" s="24"/>
      <c r="R612" s="24"/>
    </row>
    <row r="613" spans="1:18" ht="15.75" customHeight="1" x14ac:dyDescent="0.2">
      <c r="A613" s="24"/>
      <c r="B613" s="24"/>
      <c r="C613" s="24"/>
      <c r="D613" s="24"/>
      <c r="E613" s="24"/>
      <c r="F613" s="24"/>
      <c r="G613" s="24"/>
      <c r="H613" s="40"/>
      <c r="I613" s="24"/>
      <c r="J613" s="24"/>
      <c r="K613" s="24"/>
      <c r="L613" s="24"/>
      <c r="M613" s="24"/>
      <c r="N613" s="24"/>
      <c r="O613" s="24"/>
      <c r="P613" s="24"/>
      <c r="Q613" s="24"/>
      <c r="R613" s="24"/>
    </row>
    <row r="614" spans="1:18" ht="15.75" customHeight="1" x14ac:dyDescent="0.2">
      <c r="A614" s="24"/>
      <c r="B614" s="24"/>
      <c r="C614" s="24"/>
      <c r="D614" s="24"/>
      <c r="E614" s="24"/>
      <c r="F614" s="24"/>
      <c r="G614" s="24"/>
      <c r="H614" s="40"/>
      <c r="I614" s="24"/>
      <c r="J614" s="24"/>
      <c r="K614" s="24"/>
      <c r="L614" s="24"/>
      <c r="M614" s="24"/>
      <c r="N614" s="24"/>
      <c r="O614" s="24"/>
      <c r="P614" s="24"/>
      <c r="Q614" s="24"/>
      <c r="R614" s="24"/>
    </row>
    <row r="615" spans="1:18" ht="15.75" customHeight="1" x14ac:dyDescent="0.2">
      <c r="A615" s="24"/>
      <c r="B615" s="24"/>
      <c r="C615" s="24"/>
      <c r="D615" s="24"/>
      <c r="E615" s="24"/>
      <c r="F615" s="24"/>
      <c r="G615" s="24"/>
      <c r="H615" s="40"/>
      <c r="I615" s="24"/>
      <c r="J615" s="24"/>
      <c r="K615" s="24"/>
      <c r="L615" s="24"/>
      <c r="M615" s="24"/>
      <c r="N615" s="24"/>
      <c r="O615" s="24"/>
      <c r="P615" s="24"/>
      <c r="Q615" s="24"/>
      <c r="R615" s="24"/>
    </row>
    <row r="616" spans="1:18" ht="15.75" customHeight="1" x14ac:dyDescent="0.2">
      <c r="A616" s="24"/>
      <c r="B616" s="24"/>
      <c r="C616" s="24"/>
      <c r="D616" s="24"/>
      <c r="E616" s="24"/>
      <c r="F616" s="24"/>
      <c r="G616" s="24"/>
      <c r="H616" s="40"/>
      <c r="I616" s="24"/>
      <c r="J616" s="24"/>
      <c r="K616" s="24"/>
      <c r="L616" s="24"/>
      <c r="M616" s="24"/>
      <c r="N616" s="24"/>
      <c r="O616" s="24"/>
      <c r="P616" s="24"/>
      <c r="Q616" s="24"/>
      <c r="R616" s="24"/>
    </row>
    <row r="617" spans="1:18" ht="15.75" customHeight="1" x14ac:dyDescent="0.2">
      <c r="A617" s="24"/>
      <c r="B617" s="24"/>
      <c r="C617" s="24"/>
      <c r="D617" s="24"/>
      <c r="E617" s="24"/>
      <c r="F617" s="24"/>
      <c r="G617" s="24"/>
      <c r="H617" s="40"/>
      <c r="I617" s="24"/>
      <c r="J617" s="24"/>
      <c r="K617" s="24"/>
      <c r="L617" s="24"/>
      <c r="M617" s="24"/>
      <c r="N617" s="24"/>
      <c r="O617" s="24"/>
      <c r="P617" s="24"/>
      <c r="Q617" s="24"/>
      <c r="R617" s="24"/>
    </row>
    <row r="618" spans="1:18" ht="15.75" customHeight="1" x14ac:dyDescent="0.2">
      <c r="A618" s="24"/>
      <c r="B618" s="24"/>
      <c r="C618" s="24"/>
      <c r="D618" s="24"/>
      <c r="E618" s="24"/>
      <c r="F618" s="24"/>
      <c r="G618" s="24"/>
      <c r="H618" s="40"/>
      <c r="I618" s="24"/>
      <c r="J618" s="24"/>
      <c r="K618" s="24"/>
      <c r="L618" s="24"/>
      <c r="M618" s="24"/>
      <c r="N618" s="24"/>
      <c r="O618" s="24"/>
      <c r="P618" s="24"/>
      <c r="Q618" s="24"/>
      <c r="R618" s="24"/>
    </row>
    <row r="619" spans="1:18" ht="15.75" customHeight="1" x14ac:dyDescent="0.2">
      <c r="A619" s="24"/>
      <c r="B619" s="24"/>
      <c r="C619" s="24"/>
      <c r="D619" s="24"/>
      <c r="E619" s="24"/>
      <c r="F619" s="24"/>
      <c r="G619" s="24"/>
      <c r="H619" s="40"/>
      <c r="I619" s="24"/>
      <c r="J619" s="24"/>
      <c r="K619" s="24"/>
      <c r="L619" s="24"/>
      <c r="M619" s="24"/>
      <c r="N619" s="24"/>
      <c r="O619" s="24"/>
      <c r="P619" s="24"/>
      <c r="Q619" s="24"/>
      <c r="R619" s="24"/>
    </row>
    <row r="620" spans="1:18" ht="15.75" customHeight="1" x14ac:dyDescent="0.2">
      <c r="A620" s="24"/>
      <c r="B620" s="24"/>
      <c r="C620" s="24"/>
      <c r="D620" s="24"/>
      <c r="E620" s="24"/>
      <c r="F620" s="24"/>
      <c r="G620" s="24"/>
      <c r="H620" s="40"/>
      <c r="I620" s="24"/>
      <c r="J620" s="24"/>
      <c r="K620" s="24"/>
      <c r="L620" s="24"/>
      <c r="M620" s="24"/>
      <c r="N620" s="24"/>
      <c r="O620" s="24"/>
      <c r="P620" s="24"/>
      <c r="Q620" s="24"/>
      <c r="R620" s="24"/>
    </row>
    <row r="621" spans="1:18" ht="15.75" customHeight="1" x14ac:dyDescent="0.2">
      <c r="A621" s="24"/>
      <c r="B621" s="24"/>
      <c r="C621" s="24"/>
      <c r="D621" s="24"/>
      <c r="E621" s="24"/>
      <c r="F621" s="24"/>
      <c r="G621" s="24"/>
      <c r="H621" s="40"/>
      <c r="I621" s="24"/>
      <c r="J621" s="24"/>
      <c r="K621" s="24"/>
      <c r="L621" s="24"/>
      <c r="M621" s="24"/>
      <c r="N621" s="24"/>
      <c r="O621" s="24"/>
      <c r="P621" s="24"/>
      <c r="Q621" s="24"/>
      <c r="R621" s="24"/>
    </row>
    <row r="622" spans="1:18" ht="15.75" customHeight="1" x14ac:dyDescent="0.2">
      <c r="A622" s="24"/>
      <c r="B622" s="24"/>
      <c r="C622" s="24"/>
      <c r="D622" s="24"/>
      <c r="E622" s="24"/>
      <c r="F622" s="24"/>
      <c r="G622" s="24"/>
      <c r="H622" s="40"/>
      <c r="I622" s="24"/>
      <c r="J622" s="24"/>
      <c r="K622" s="24"/>
      <c r="L622" s="24"/>
      <c r="M622" s="24"/>
      <c r="N622" s="24"/>
      <c r="O622" s="24"/>
      <c r="P622" s="24"/>
      <c r="Q622" s="24"/>
      <c r="R622" s="24"/>
    </row>
    <row r="623" spans="1:18" ht="15.75" customHeight="1" x14ac:dyDescent="0.2">
      <c r="A623" s="24"/>
      <c r="B623" s="24"/>
      <c r="C623" s="24"/>
      <c r="D623" s="24"/>
      <c r="E623" s="24"/>
      <c r="F623" s="24"/>
      <c r="G623" s="24"/>
      <c r="H623" s="40"/>
      <c r="I623" s="24"/>
      <c r="J623" s="24"/>
      <c r="K623" s="24"/>
      <c r="L623" s="24"/>
      <c r="M623" s="24"/>
      <c r="N623" s="24"/>
      <c r="O623" s="24"/>
      <c r="P623" s="24"/>
      <c r="Q623" s="24"/>
      <c r="R623" s="24"/>
    </row>
    <row r="624" spans="1:18" ht="15.75" customHeight="1" x14ac:dyDescent="0.2">
      <c r="A624" s="24"/>
      <c r="B624" s="24"/>
      <c r="C624" s="24"/>
      <c r="D624" s="24"/>
      <c r="E624" s="24"/>
      <c r="F624" s="24"/>
      <c r="G624" s="24"/>
      <c r="H624" s="40"/>
      <c r="I624" s="24"/>
      <c r="J624" s="24"/>
      <c r="K624" s="24"/>
      <c r="L624" s="24"/>
      <c r="M624" s="24"/>
      <c r="N624" s="24"/>
      <c r="O624" s="24"/>
      <c r="P624" s="24"/>
      <c r="Q624" s="24"/>
      <c r="R624" s="24"/>
    </row>
    <row r="625" spans="1:18" ht="15.75" customHeight="1" x14ac:dyDescent="0.2">
      <c r="A625" s="24"/>
      <c r="B625" s="24"/>
      <c r="C625" s="24"/>
      <c r="D625" s="24"/>
      <c r="E625" s="24"/>
      <c r="F625" s="24"/>
      <c r="G625" s="24"/>
      <c r="H625" s="40"/>
      <c r="I625" s="24"/>
      <c r="J625" s="24"/>
      <c r="K625" s="24"/>
      <c r="L625" s="24"/>
      <c r="M625" s="24"/>
      <c r="N625" s="24"/>
      <c r="O625" s="24"/>
      <c r="P625" s="24"/>
      <c r="Q625" s="24"/>
      <c r="R625" s="24"/>
    </row>
    <row r="626" spans="1:18" ht="15.75" customHeight="1" x14ac:dyDescent="0.2">
      <c r="A626" s="24"/>
      <c r="B626" s="24"/>
      <c r="C626" s="24"/>
      <c r="D626" s="24"/>
      <c r="E626" s="24"/>
      <c r="F626" s="24"/>
      <c r="G626" s="24"/>
      <c r="H626" s="40"/>
      <c r="I626" s="24"/>
      <c r="J626" s="24"/>
      <c r="K626" s="24"/>
      <c r="L626" s="24"/>
      <c r="M626" s="24"/>
      <c r="N626" s="24"/>
      <c r="O626" s="24"/>
      <c r="P626" s="24"/>
      <c r="Q626" s="24"/>
      <c r="R626" s="24"/>
    </row>
    <row r="627" spans="1:18" ht="15.75" customHeight="1" x14ac:dyDescent="0.2">
      <c r="A627" s="24"/>
      <c r="B627" s="24"/>
      <c r="C627" s="24"/>
      <c r="D627" s="24"/>
      <c r="E627" s="24"/>
      <c r="F627" s="24"/>
      <c r="G627" s="24"/>
      <c r="H627" s="40"/>
      <c r="I627" s="24"/>
      <c r="J627" s="24"/>
      <c r="K627" s="24"/>
      <c r="L627" s="24"/>
      <c r="M627" s="24"/>
      <c r="N627" s="24"/>
      <c r="O627" s="24"/>
      <c r="P627" s="24"/>
      <c r="Q627" s="24"/>
      <c r="R627" s="24"/>
    </row>
    <row r="628" spans="1:18" ht="15.75" customHeight="1" x14ac:dyDescent="0.2">
      <c r="A628" s="24"/>
      <c r="B628" s="24"/>
      <c r="C628" s="24"/>
      <c r="D628" s="24"/>
      <c r="E628" s="24"/>
      <c r="F628" s="24"/>
      <c r="G628" s="24"/>
      <c r="H628" s="40"/>
      <c r="I628" s="24"/>
      <c r="J628" s="24"/>
      <c r="K628" s="24"/>
      <c r="L628" s="24"/>
      <c r="M628" s="24"/>
      <c r="N628" s="24"/>
      <c r="O628" s="24"/>
      <c r="P628" s="24"/>
      <c r="Q628" s="24"/>
      <c r="R628" s="24"/>
    </row>
    <row r="629" spans="1:18" ht="15.75" customHeight="1" x14ac:dyDescent="0.2">
      <c r="A629" s="24"/>
      <c r="B629" s="24"/>
      <c r="C629" s="24"/>
      <c r="D629" s="24"/>
      <c r="E629" s="24"/>
      <c r="F629" s="24"/>
      <c r="G629" s="24"/>
      <c r="H629" s="40"/>
      <c r="I629" s="24"/>
      <c r="J629" s="24"/>
      <c r="K629" s="24"/>
      <c r="L629" s="24"/>
      <c r="M629" s="24"/>
      <c r="N629" s="24"/>
      <c r="O629" s="24"/>
      <c r="P629" s="24"/>
      <c r="Q629" s="24"/>
      <c r="R629" s="24"/>
    </row>
    <row r="630" spans="1:18" ht="15.75" customHeight="1" x14ac:dyDescent="0.2">
      <c r="A630" s="24"/>
      <c r="B630" s="24"/>
      <c r="C630" s="24"/>
      <c r="D630" s="24"/>
      <c r="E630" s="24"/>
      <c r="F630" s="24"/>
      <c r="G630" s="24"/>
      <c r="H630" s="40"/>
      <c r="I630" s="24"/>
      <c r="J630" s="24"/>
      <c r="K630" s="24"/>
      <c r="L630" s="24"/>
      <c r="M630" s="24"/>
      <c r="N630" s="24"/>
      <c r="O630" s="24"/>
      <c r="P630" s="24"/>
      <c r="Q630" s="24"/>
      <c r="R630" s="24"/>
    </row>
    <row r="631" spans="1:18" ht="15.75" customHeight="1" x14ac:dyDescent="0.2">
      <c r="A631" s="24"/>
      <c r="B631" s="24"/>
      <c r="C631" s="24"/>
      <c r="D631" s="24"/>
      <c r="E631" s="24"/>
      <c r="F631" s="24"/>
      <c r="G631" s="24"/>
      <c r="H631" s="40"/>
      <c r="I631" s="24"/>
      <c r="J631" s="24"/>
      <c r="K631" s="24"/>
      <c r="L631" s="24"/>
      <c r="M631" s="24"/>
      <c r="N631" s="24"/>
      <c r="O631" s="24"/>
      <c r="P631" s="24"/>
      <c r="Q631" s="24"/>
      <c r="R631" s="24"/>
    </row>
    <row r="632" spans="1:18" ht="15.75" customHeight="1" x14ac:dyDescent="0.2">
      <c r="A632" s="24"/>
      <c r="B632" s="24"/>
      <c r="C632" s="24"/>
      <c r="D632" s="24"/>
      <c r="E632" s="24"/>
      <c r="F632" s="24"/>
      <c r="G632" s="24"/>
      <c r="H632" s="40"/>
      <c r="I632" s="24"/>
      <c r="J632" s="24"/>
      <c r="K632" s="24"/>
      <c r="L632" s="24"/>
      <c r="M632" s="24"/>
      <c r="N632" s="24"/>
      <c r="O632" s="24"/>
      <c r="P632" s="24"/>
      <c r="Q632" s="24"/>
      <c r="R632" s="24"/>
    </row>
    <row r="633" spans="1:18" ht="15.75" customHeight="1" x14ac:dyDescent="0.2">
      <c r="A633" s="24"/>
      <c r="B633" s="24"/>
      <c r="C633" s="24"/>
      <c r="D633" s="24"/>
      <c r="E633" s="24"/>
      <c r="F633" s="24"/>
      <c r="G633" s="24"/>
      <c r="H633" s="40"/>
      <c r="I633" s="24"/>
      <c r="J633" s="24"/>
      <c r="K633" s="24"/>
      <c r="L633" s="24"/>
      <c r="M633" s="24"/>
      <c r="N633" s="24"/>
      <c r="O633" s="24"/>
      <c r="P633" s="24"/>
      <c r="Q633" s="24"/>
      <c r="R633" s="24"/>
    </row>
    <row r="634" spans="1:18" ht="15.75" customHeight="1" x14ac:dyDescent="0.2">
      <c r="A634" s="24"/>
      <c r="B634" s="24"/>
      <c r="C634" s="24"/>
      <c r="D634" s="24"/>
      <c r="E634" s="24"/>
      <c r="F634" s="24"/>
      <c r="G634" s="24"/>
      <c r="H634" s="40"/>
      <c r="I634" s="24"/>
      <c r="J634" s="24"/>
      <c r="K634" s="24"/>
      <c r="L634" s="24"/>
      <c r="M634" s="24"/>
      <c r="N634" s="24"/>
      <c r="O634" s="24"/>
      <c r="P634" s="24"/>
      <c r="Q634" s="24"/>
      <c r="R634" s="24"/>
    </row>
    <row r="635" spans="1:18" ht="15.75" customHeight="1" x14ac:dyDescent="0.2">
      <c r="A635" s="24"/>
      <c r="B635" s="24"/>
      <c r="C635" s="24"/>
      <c r="D635" s="24"/>
      <c r="E635" s="24"/>
      <c r="F635" s="24"/>
      <c r="G635" s="24"/>
      <c r="H635" s="40"/>
      <c r="I635" s="24"/>
      <c r="J635" s="24"/>
      <c r="K635" s="24"/>
      <c r="L635" s="24"/>
      <c r="M635" s="24"/>
      <c r="N635" s="24"/>
      <c r="O635" s="24"/>
      <c r="P635" s="24"/>
      <c r="Q635" s="24"/>
      <c r="R635" s="24"/>
    </row>
    <row r="636" spans="1:18" ht="15.75" customHeight="1" x14ac:dyDescent="0.2">
      <c r="A636" s="24"/>
      <c r="B636" s="24"/>
      <c r="C636" s="24"/>
      <c r="D636" s="24"/>
      <c r="E636" s="24"/>
      <c r="F636" s="24"/>
      <c r="G636" s="24"/>
      <c r="H636" s="40"/>
      <c r="I636" s="24"/>
      <c r="J636" s="24"/>
      <c r="K636" s="24"/>
      <c r="L636" s="24"/>
      <c r="M636" s="24"/>
      <c r="N636" s="24"/>
      <c r="O636" s="24"/>
      <c r="P636" s="24"/>
      <c r="Q636" s="24"/>
      <c r="R636" s="24"/>
    </row>
    <row r="637" spans="1:18" ht="15.75" customHeight="1" x14ac:dyDescent="0.2">
      <c r="A637" s="24"/>
      <c r="B637" s="24"/>
      <c r="C637" s="24"/>
      <c r="D637" s="24"/>
      <c r="E637" s="24"/>
      <c r="F637" s="24"/>
      <c r="G637" s="24"/>
      <c r="H637" s="40"/>
      <c r="I637" s="24"/>
      <c r="J637" s="24"/>
      <c r="K637" s="24"/>
      <c r="L637" s="24"/>
      <c r="M637" s="24"/>
      <c r="N637" s="24"/>
      <c r="O637" s="24"/>
      <c r="P637" s="24"/>
      <c r="Q637" s="24"/>
      <c r="R637" s="24"/>
    </row>
    <row r="638" spans="1:18" ht="15.75" customHeight="1" x14ac:dyDescent="0.2">
      <c r="A638" s="24"/>
      <c r="B638" s="24"/>
      <c r="C638" s="24"/>
      <c r="D638" s="24"/>
      <c r="E638" s="24"/>
      <c r="F638" s="24"/>
      <c r="G638" s="24"/>
      <c r="H638" s="40"/>
      <c r="I638" s="24"/>
      <c r="J638" s="24"/>
      <c r="K638" s="24"/>
      <c r="L638" s="24"/>
      <c r="M638" s="24"/>
      <c r="N638" s="24"/>
      <c r="O638" s="24"/>
      <c r="P638" s="24"/>
      <c r="Q638" s="24"/>
      <c r="R638" s="24"/>
    </row>
    <row r="639" spans="1:18" ht="15.75" customHeight="1" x14ac:dyDescent="0.2">
      <c r="A639" s="24"/>
      <c r="B639" s="24"/>
      <c r="C639" s="24"/>
      <c r="D639" s="24"/>
      <c r="E639" s="24"/>
      <c r="F639" s="24"/>
      <c r="G639" s="24"/>
      <c r="H639" s="40"/>
      <c r="I639" s="24"/>
      <c r="J639" s="24"/>
      <c r="K639" s="24"/>
      <c r="L639" s="24"/>
      <c r="M639" s="24"/>
      <c r="N639" s="24"/>
      <c r="O639" s="24"/>
      <c r="P639" s="24"/>
      <c r="Q639" s="24"/>
      <c r="R639" s="24"/>
    </row>
    <row r="640" spans="1:18" ht="15.75" customHeight="1" x14ac:dyDescent="0.2">
      <c r="A640" s="24"/>
      <c r="B640" s="24"/>
      <c r="C640" s="24"/>
      <c r="D640" s="24"/>
      <c r="E640" s="24"/>
      <c r="F640" s="24"/>
      <c r="G640" s="24"/>
      <c r="H640" s="40"/>
      <c r="I640" s="24"/>
      <c r="J640" s="24"/>
      <c r="K640" s="24"/>
      <c r="L640" s="24"/>
      <c r="M640" s="24"/>
      <c r="N640" s="24"/>
      <c r="O640" s="24"/>
      <c r="P640" s="24"/>
      <c r="Q640" s="24"/>
      <c r="R640" s="24"/>
    </row>
    <row r="641" spans="1:18" ht="15.75" customHeight="1" x14ac:dyDescent="0.2">
      <c r="A641" s="24"/>
      <c r="B641" s="24"/>
      <c r="C641" s="24"/>
      <c r="D641" s="24"/>
      <c r="E641" s="24"/>
      <c r="F641" s="24"/>
      <c r="G641" s="24"/>
      <c r="H641" s="40"/>
      <c r="I641" s="24"/>
      <c r="J641" s="24"/>
      <c r="K641" s="24"/>
      <c r="L641" s="24"/>
      <c r="M641" s="24"/>
      <c r="N641" s="24"/>
      <c r="O641" s="24"/>
      <c r="P641" s="24"/>
      <c r="Q641" s="24"/>
      <c r="R641" s="24"/>
    </row>
    <row r="642" spans="1:18" ht="15.75" customHeight="1" x14ac:dyDescent="0.2">
      <c r="A642" s="24"/>
      <c r="B642" s="24"/>
      <c r="C642" s="24"/>
      <c r="D642" s="24"/>
      <c r="E642" s="24"/>
      <c r="F642" s="24"/>
      <c r="G642" s="24"/>
      <c r="H642" s="40"/>
      <c r="I642" s="24"/>
      <c r="J642" s="24"/>
      <c r="K642" s="24"/>
      <c r="L642" s="24"/>
      <c r="M642" s="24"/>
      <c r="N642" s="24"/>
      <c r="O642" s="24"/>
      <c r="P642" s="24"/>
      <c r="Q642" s="24"/>
      <c r="R642" s="24"/>
    </row>
    <row r="643" spans="1:18" ht="15.75" customHeight="1" x14ac:dyDescent="0.2">
      <c r="A643" s="24"/>
      <c r="B643" s="24"/>
      <c r="C643" s="24"/>
      <c r="D643" s="24"/>
      <c r="E643" s="24"/>
      <c r="F643" s="24"/>
      <c r="G643" s="24"/>
      <c r="H643" s="40"/>
      <c r="I643" s="24"/>
      <c r="J643" s="24"/>
      <c r="K643" s="24"/>
      <c r="L643" s="24"/>
      <c r="M643" s="24"/>
      <c r="N643" s="24"/>
      <c r="O643" s="24"/>
      <c r="P643" s="24"/>
      <c r="Q643" s="24"/>
      <c r="R643" s="24"/>
    </row>
    <row r="644" spans="1:18" ht="15.75" customHeight="1" x14ac:dyDescent="0.2">
      <c r="A644" s="24"/>
      <c r="B644" s="24"/>
      <c r="C644" s="24"/>
      <c r="D644" s="24"/>
      <c r="E644" s="24"/>
      <c r="F644" s="24"/>
      <c r="G644" s="24"/>
      <c r="H644" s="40"/>
      <c r="I644" s="24"/>
      <c r="J644" s="24"/>
      <c r="K644" s="24"/>
      <c r="L644" s="24"/>
      <c r="M644" s="24"/>
      <c r="N644" s="24"/>
      <c r="O644" s="24"/>
      <c r="P644" s="24"/>
      <c r="Q644" s="24"/>
      <c r="R644" s="24"/>
    </row>
    <row r="645" spans="1:18" ht="15.75" customHeight="1" x14ac:dyDescent="0.2">
      <c r="A645" s="24"/>
      <c r="B645" s="24"/>
      <c r="C645" s="24"/>
      <c r="D645" s="24"/>
      <c r="E645" s="24"/>
      <c r="F645" s="24"/>
      <c r="G645" s="24"/>
      <c r="H645" s="40"/>
      <c r="I645" s="24"/>
      <c r="J645" s="24"/>
      <c r="K645" s="24"/>
      <c r="L645" s="24"/>
      <c r="M645" s="24"/>
      <c r="N645" s="24"/>
      <c r="O645" s="24"/>
      <c r="P645" s="24"/>
      <c r="Q645" s="24"/>
      <c r="R645" s="24"/>
    </row>
    <row r="646" spans="1:18" ht="15.75" customHeight="1" x14ac:dyDescent="0.2">
      <c r="A646" s="24"/>
      <c r="B646" s="24"/>
      <c r="C646" s="24"/>
      <c r="D646" s="24"/>
      <c r="E646" s="24"/>
      <c r="F646" s="24"/>
      <c r="G646" s="24"/>
      <c r="H646" s="40"/>
      <c r="I646" s="24"/>
      <c r="J646" s="24"/>
      <c r="K646" s="24"/>
      <c r="L646" s="24"/>
      <c r="M646" s="24"/>
      <c r="N646" s="24"/>
      <c r="O646" s="24"/>
      <c r="P646" s="24"/>
      <c r="Q646" s="24"/>
      <c r="R646" s="24"/>
    </row>
    <row r="647" spans="1:18" ht="15.75" customHeight="1" x14ac:dyDescent="0.2">
      <c r="A647" s="24"/>
      <c r="B647" s="24"/>
      <c r="C647" s="24"/>
      <c r="D647" s="24"/>
      <c r="E647" s="24"/>
      <c r="F647" s="24"/>
      <c r="G647" s="24"/>
      <c r="H647" s="40"/>
      <c r="I647" s="24"/>
      <c r="J647" s="24"/>
      <c r="K647" s="24"/>
      <c r="L647" s="24"/>
      <c r="M647" s="24"/>
      <c r="N647" s="24"/>
      <c r="O647" s="24"/>
      <c r="P647" s="24"/>
      <c r="Q647" s="24"/>
      <c r="R647" s="24"/>
    </row>
    <row r="648" spans="1:18" ht="15.75" customHeight="1" x14ac:dyDescent="0.2">
      <c r="A648" s="24"/>
      <c r="B648" s="24"/>
      <c r="C648" s="24"/>
      <c r="D648" s="24"/>
      <c r="E648" s="24"/>
      <c r="F648" s="24"/>
      <c r="G648" s="24"/>
      <c r="H648" s="40"/>
      <c r="I648" s="24"/>
      <c r="J648" s="24"/>
      <c r="K648" s="24"/>
      <c r="L648" s="24"/>
      <c r="M648" s="24"/>
      <c r="N648" s="24"/>
      <c r="O648" s="24"/>
      <c r="P648" s="24"/>
      <c r="Q648" s="24"/>
      <c r="R648" s="24"/>
    </row>
    <row r="649" spans="1:18" ht="15.75" customHeight="1" x14ac:dyDescent="0.2">
      <c r="A649" s="24"/>
      <c r="B649" s="24"/>
      <c r="C649" s="24"/>
      <c r="D649" s="24"/>
      <c r="E649" s="24"/>
      <c r="F649" s="24"/>
      <c r="G649" s="24"/>
      <c r="H649" s="40"/>
      <c r="I649" s="24"/>
      <c r="J649" s="24"/>
      <c r="K649" s="24"/>
      <c r="L649" s="24"/>
      <c r="M649" s="24"/>
      <c r="N649" s="24"/>
      <c r="O649" s="24"/>
      <c r="P649" s="24"/>
      <c r="Q649" s="24"/>
      <c r="R649" s="24"/>
    </row>
    <row r="650" spans="1:18" ht="15.75" customHeight="1" x14ac:dyDescent="0.2">
      <c r="A650" s="24"/>
      <c r="B650" s="24"/>
      <c r="C650" s="24"/>
      <c r="D650" s="24"/>
      <c r="E650" s="24"/>
      <c r="F650" s="24"/>
      <c r="G650" s="24"/>
      <c r="H650" s="40"/>
      <c r="I650" s="24"/>
      <c r="J650" s="24"/>
      <c r="K650" s="24"/>
      <c r="L650" s="24"/>
      <c r="M650" s="24"/>
      <c r="N650" s="24"/>
      <c r="O650" s="24"/>
      <c r="P650" s="24"/>
      <c r="Q650" s="24"/>
      <c r="R650" s="24"/>
    </row>
    <row r="651" spans="1:18" ht="15.75" customHeight="1" x14ac:dyDescent="0.2">
      <c r="A651" s="24"/>
      <c r="B651" s="24"/>
      <c r="C651" s="24"/>
      <c r="D651" s="24"/>
      <c r="E651" s="24"/>
      <c r="F651" s="24"/>
      <c r="G651" s="24"/>
      <c r="H651" s="40"/>
      <c r="I651" s="24"/>
      <c r="J651" s="24"/>
      <c r="K651" s="24"/>
      <c r="L651" s="24"/>
      <c r="M651" s="24"/>
      <c r="N651" s="24"/>
      <c r="O651" s="24"/>
      <c r="P651" s="24"/>
      <c r="Q651" s="24"/>
      <c r="R651" s="24"/>
    </row>
    <row r="652" spans="1:18" ht="15.75" customHeight="1" x14ac:dyDescent="0.2">
      <c r="A652" s="24"/>
      <c r="B652" s="24"/>
      <c r="C652" s="24"/>
      <c r="D652" s="24"/>
      <c r="E652" s="24"/>
      <c r="F652" s="24"/>
      <c r="G652" s="24"/>
      <c r="H652" s="40"/>
      <c r="I652" s="24"/>
      <c r="J652" s="24"/>
      <c r="K652" s="24"/>
      <c r="L652" s="24"/>
      <c r="M652" s="24"/>
      <c r="N652" s="24"/>
      <c r="O652" s="24"/>
      <c r="P652" s="24"/>
      <c r="Q652" s="24"/>
      <c r="R652" s="24"/>
    </row>
    <row r="653" spans="1:18" ht="15.75" customHeight="1" x14ac:dyDescent="0.2">
      <c r="A653" s="24"/>
      <c r="B653" s="24"/>
      <c r="C653" s="24"/>
      <c r="D653" s="24"/>
      <c r="E653" s="24"/>
      <c r="F653" s="24"/>
      <c r="G653" s="24"/>
      <c r="H653" s="40"/>
      <c r="I653" s="24"/>
      <c r="J653" s="24"/>
      <c r="K653" s="24"/>
      <c r="L653" s="24"/>
      <c r="M653" s="24"/>
      <c r="N653" s="24"/>
      <c r="O653" s="24"/>
      <c r="P653" s="24"/>
      <c r="Q653" s="24"/>
      <c r="R653" s="24"/>
    </row>
    <row r="654" spans="1:18" ht="15.75" customHeight="1" x14ac:dyDescent="0.2">
      <c r="A654" s="24"/>
      <c r="B654" s="24"/>
      <c r="C654" s="24"/>
      <c r="D654" s="24"/>
      <c r="E654" s="24"/>
      <c r="F654" s="24"/>
      <c r="G654" s="24"/>
      <c r="H654" s="40"/>
      <c r="I654" s="24"/>
      <c r="J654" s="24"/>
      <c r="K654" s="24"/>
      <c r="L654" s="24"/>
      <c r="M654" s="24"/>
      <c r="N654" s="24"/>
      <c r="O654" s="24"/>
      <c r="P654" s="24"/>
      <c r="Q654" s="24"/>
      <c r="R654" s="24"/>
    </row>
    <row r="655" spans="1:18" ht="15.75" customHeight="1" x14ac:dyDescent="0.2">
      <c r="A655" s="24"/>
      <c r="B655" s="24"/>
      <c r="C655" s="24"/>
      <c r="D655" s="24"/>
      <c r="E655" s="24"/>
      <c r="F655" s="24"/>
      <c r="G655" s="24"/>
      <c r="H655" s="40"/>
      <c r="I655" s="24"/>
      <c r="J655" s="24"/>
      <c r="K655" s="24"/>
      <c r="L655" s="24"/>
      <c r="M655" s="24"/>
      <c r="N655" s="24"/>
      <c r="O655" s="24"/>
      <c r="P655" s="24"/>
      <c r="Q655" s="24"/>
      <c r="R655" s="24"/>
    </row>
    <row r="656" spans="1:18" ht="15.75" customHeight="1" x14ac:dyDescent="0.2">
      <c r="A656" s="24"/>
      <c r="B656" s="24"/>
      <c r="C656" s="24"/>
      <c r="D656" s="24"/>
      <c r="E656" s="24"/>
      <c r="F656" s="24"/>
      <c r="G656" s="24"/>
      <c r="H656" s="40"/>
      <c r="I656" s="24"/>
      <c r="J656" s="24"/>
      <c r="K656" s="24"/>
      <c r="L656" s="24"/>
      <c r="M656" s="24"/>
      <c r="N656" s="24"/>
      <c r="O656" s="24"/>
      <c r="P656" s="24"/>
      <c r="Q656" s="24"/>
      <c r="R656" s="24"/>
    </row>
    <row r="657" spans="1:18" ht="15.75" customHeight="1" x14ac:dyDescent="0.2">
      <c r="A657" s="24"/>
      <c r="B657" s="24"/>
      <c r="C657" s="24"/>
      <c r="D657" s="24"/>
      <c r="E657" s="24"/>
      <c r="F657" s="24"/>
      <c r="G657" s="24"/>
      <c r="H657" s="40"/>
      <c r="I657" s="24"/>
      <c r="J657" s="24"/>
      <c r="K657" s="24"/>
      <c r="L657" s="24"/>
      <c r="M657" s="24"/>
      <c r="N657" s="24"/>
      <c r="O657" s="24"/>
      <c r="P657" s="24"/>
      <c r="Q657" s="24"/>
      <c r="R657" s="24"/>
    </row>
    <row r="658" spans="1:18" ht="15.75" customHeight="1" x14ac:dyDescent="0.2">
      <c r="A658" s="24"/>
      <c r="B658" s="24"/>
      <c r="C658" s="24"/>
      <c r="D658" s="24"/>
      <c r="E658" s="24"/>
      <c r="F658" s="24"/>
      <c r="G658" s="24"/>
      <c r="H658" s="40"/>
      <c r="I658" s="24"/>
      <c r="J658" s="24"/>
      <c r="K658" s="24"/>
      <c r="L658" s="24"/>
      <c r="M658" s="24"/>
      <c r="N658" s="24"/>
      <c r="O658" s="24"/>
      <c r="P658" s="24"/>
      <c r="Q658" s="24"/>
      <c r="R658" s="24"/>
    </row>
    <row r="659" spans="1:18" ht="15.75" customHeight="1" x14ac:dyDescent="0.2">
      <c r="A659" s="24"/>
      <c r="B659" s="24"/>
      <c r="C659" s="24"/>
      <c r="D659" s="24"/>
      <c r="E659" s="24"/>
      <c r="F659" s="24"/>
      <c r="G659" s="24"/>
      <c r="H659" s="40"/>
      <c r="I659" s="24"/>
      <c r="J659" s="24"/>
      <c r="K659" s="24"/>
      <c r="L659" s="24"/>
      <c r="M659" s="24"/>
      <c r="N659" s="24"/>
      <c r="O659" s="24"/>
      <c r="P659" s="24"/>
      <c r="Q659" s="24"/>
      <c r="R659" s="24"/>
    </row>
    <row r="660" spans="1:18" ht="15.75" customHeight="1" x14ac:dyDescent="0.2">
      <c r="A660" s="24"/>
      <c r="B660" s="24"/>
      <c r="C660" s="24"/>
      <c r="D660" s="24"/>
      <c r="E660" s="24"/>
      <c r="F660" s="24"/>
      <c r="G660" s="24"/>
      <c r="H660" s="40"/>
      <c r="I660" s="24"/>
      <c r="J660" s="24"/>
      <c r="K660" s="24"/>
      <c r="L660" s="24"/>
      <c r="M660" s="24"/>
      <c r="N660" s="24"/>
      <c r="O660" s="24"/>
      <c r="P660" s="24"/>
      <c r="Q660" s="24"/>
      <c r="R660" s="24"/>
    </row>
    <row r="661" spans="1:18" ht="15.75" customHeight="1" x14ac:dyDescent="0.2">
      <c r="A661" s="24"/>
      <c r="B661" s="24"/>
      <c r="C661" s="24"/>
      <c r="D661" s="24"/>
      <c r="E661" s="24"/>
      <c r="F661" s="24"/>
      <c r="G661" s="24"/>
      <c r="H661" s="40"/>
      <c r="I661" s="24"/>
      <c r="J661" s="24"/>
      <c r="K661" s="24"/>
      <c r="L661" s="24"/>
      <c r="M661" s="24"/>
      <c r="N661" s="24"/>
      <c r="O661" s="24"/>
      <c r="P661" s="24"/>
      <c r="Q661" s="24"/>
      <c r="R661" s="24"/>
    </row>
    <row r="662" spans="1:18" ht="15.75" customHeight="1" x14ac:dyDescent="0.2">
      <c r="A662" s="24"/>
      <c r="B662" s="24"/>
      <c r="C662" s="24"/>
      <c r="D662" s="24"/>
      <c r="E662" s="24"/>
      <c r="F662" s="24"/>
      <c r="G662" s="24"/>
      <c r="H662" s="40"/>
      <c r="I662" s="24"/>
      <c r="J662" s="24"/>
      <c r="K662" s="24"/>
      <c r="L662" s="24"/>
      <c r="M662" s="24"/>
      <c r="N662" s="24"/>
      <c r="O662" s="24"/>
      <c r="P662" s="24"/>
      <c r="Q662" s="24"/>
      <c r="R662" s="24"/>
    </row>
    <row r="663" spans="1:18" ht="15.75" customHeight="1" x14ac:dyDescent="0.2">
      <c r="A663" s="24"/>
      <c r="B663" s="24"/>
      <c r="C663" s="24"/>
      <c r="D663" s="24"/>
      <c r="E663" s="24"/>
      <c r="F663" s="24"/>
      <c r="G663" s="24"/>
      <c r="H663" s="40"/>
      <c r="I663" s="24"/>
      <c r="J663" s="24"/>
      <c r="K663" s="24"/>
      <c r="L663" s="24"/>
      <c r="M663" s="24"/>
      <c r="N663" s="24"/>
      <c r="O663" s="24"/>
      <c r="P663" s="24"/>
      <c r="Q663" s="24"/>
      <c r="R663" s="24"/>
    </row>
    <row r="664" spans="1:18" ht="15.75" customHeight="1" x14ac:dyDescent="0.2">
      <c r="A664" s="24"/>
      <c r="B664" s="24"/>
      <c r="C664" s="24"/>
      <c r="D664" s="24"/>
      <c r="E664" s="24"/>
      <c r="F664" s="24"/>
      <c r="G664" s="24"/>
      <c r="H664" s="40"/>
      <c r="I664" s="24"/>
      <c r="J664" s="24"/>
      <c r="K664" s="24"/>
      <c r="L664" s="24"/>
      <c r="M664" s="24"/>
      <c r="N664" s="24"/>
      <c r="O664" s="24"/>
      <c r="P664" s="24"/>
      <c r="Q664" s="24"/>
      <c r="R664" s="24"/>
    </row>
    <row r="665" spans="1:18" ht="15.75" customHeight="1" x14ac:dyDescent="0.2">
      <c r="A665" s="24"/>
      <c r="B665" s="24"/>
      <c r="C665" s="24"/>
      <c r="D665" s="24"/>
      <c r="E665" s="24"/>
      <c r="F665" s="24"/>
      <c r="G665" s="24"/>
      <c r="H665" s="40"/>
      <c r="I665" s="24"/>
      <c r="J665" s="24"/>
      <c r="K665" s="24"/>
      <c r="L665" s="24"/>
      <c r="M665" s="24"/>
      <c r="N665" s="24"/>
      <c r="O665" s="24"/>
      <c r="P665" s="24"/>
      <c r="Q665" s="24"/>
      <c r="R665" s="24"/>
    </row>
    <row r="666" spans="1:18" ht="15.75" customHeight="1" x14ac:dyDescent="0.2">
      <c r="A666" s="24"/>
      <c r="B666" s="24"/>
      <c r="C666" s="24"/>
      <c r="D666" s="24"/>
      <c r="E666" s="24"/>
      <c r="F666" s="24"/>
      <c r="G666" s="24"/>
      <c r="H666" s="40"/>
      <c r="I666" s="24"/>
      <c r="J666" s="24"/>
      <c r="K666" s="24"/>
      <c r="L666" s="24"/>
      <c r="M666" s="24"/>
      <c r="N666" s="24"/>
      <c r="O666" s="24"/>
      <c r="P666" s="24"/>
      <c r="Q666" s="24"/>
      <c r="R666" s="24"/>
    </row>
    <row r="667" spans="1:18" ht="15.75" customHeight="1" x14ac:dyDescent="0.2">
      <c r="A667" s="24"/>
      <c r="B667" s="24"/>
      <c r="C667" s="24"/>
      <c r="D667" s="24"/>
      <c r="E667" s="24"/>
      <c r="F667" s="24"/>
      <c r="G667" s="24"/>
      <c r="H667" s="40"/>
      <c r="I667" s="24"/>
      <c r="J667" s="24"/>
      <c r="K667" s="24"/>
      <c r="L667" s="24"/>
      <c r="M667" s="24"/>
      <c r="N667" s="24"/>
      <c r="O667" s="24"/>
      <c r="P667" s="24"/>
      <c r="Q667" s="24"/>
      <c r="R667" s="24"/>
    </row>
    <row r="668" spans="1:18" ht="15.75" customHeight="1" x14ac:dyDescent="0.2">
      <c r="A668" s="24"/>
      <c r="B668" s="24"/>
      <c r="C668" s="24"/>
      <c r="D668" s="24"/>
      <c r="E668" s="24"/>
      <c r="F668" s="24"/>
      <c r="G668" s="24"/>
      <c r="H668" s="40"/>
      <c r="I668" s="24"/>
      <c r="J668" s="24"/>
      <c r="K668" s="24"/>
      <c r="L668" s="24"/>
      <c r="M668" s="24"/>
      <c r="N668" s="24"/>
      <c r="O668" s="24"/>
      <c r="P668" s="24"/>
      <c r="Q668" s="24"/>
      <c r="R668" s="24"/>
    </row>
    <row r="669" spans="1:18" ht="15.75" customHeight="1" x14ac:dyDescent="0.2">
      <c r="A669" s="24"/>
      <c r="B669" s="24"/>
      <c r="C669" s="24"/>
      <c r="D669" s="24"/>
      <c r="E669" s="24"/>
      <c r="F669" s="24"/>
      <c r="G669" s="24"/>
      <c r="H669" s="40"/>
      <c r="I669" s="24"/>
      <c r="J669" s="24"/>
      <c r="K669" s="24"/>
      <c r="L669" s="24"/>
      <c r="M669" s="24"/>
      <c r="N669" s="24"/>
      <c r="O669" s="24"/>
      <c r="P669" s="24"/>
      <c r="Q669" s="24"/>
      <c r="R669" s="24"/>
    </row>
    <row r="670" spans="1:18" ht="15.75" customHeight="1" x14ac:dyDescent="0.2">
      <c r="A670" s="24"/>
      <c r="B670" s="24"/>
      <c r="C670" s="24"/>
      <c r="D670" s="24"/>
      <c r="E670" s="24"/>
      <c r="F670" s="24"/>
      <c r="G670" s="24"/>
      <c r="H670" s="40"/>
      <c r="I670" s="24"/>
      <c r="J670" s="24"/>
      <c r="K670" s="24"/>
      <c r="L670" s="24"/>
      <c r="M670" s="24"/>
      <c r="N670" s="24"/>
      <c r="O670" s="24"/>
      <c r="P670" s="24"/>
      <c r="Q670" s="24"/>
      <c r="R670" s="24"/>
    </row>
    <row r="671" spans="1:18" ht="15.75" customHeight="1" x14ac:dyDescent="0.2">
      <c r="A671" s="24"/>
      <c r="B671" s="24"/>
      <c r="C671" s="24"/>
      <c r="D671" s="24"/>
      <c r="E671" s="24"/>
      <c r="F671" s="24"/>
      <c r="G671" s="24"/>
      <c r="H671" s="40"/>
      <c r="I671" s="24"/>
      <c r="J671" s="24"/>
      <c r="K671" s="24"/>
      <c r="L671" s="24"/>
      <c r="M671" s="24"/>
      <c r="N671" s="24"/>
      <c r="O671" s="24"/>
      <c r="P671" s="24"/>
      <c r="Q671" s="24"/>
      <c r="R671" s="24"/>
    </row>
    <row r="672" spans="1:18" ht="15.75" customHeight="1" x14ac:dyDescent="0.2">
      <c r="A672" s="24"/>
      <c r="B672" s="24"/>
      <c r="C672" s="24"/>
      <c r="D672" s="24"/>
      <c r="E672" s="24"/>
      <c r="F672" s="24"/>
      <c r="G672" s="24"/>
      <c r="H672" s="40"/>
      <c r="I672" s="24"/>
      <c r="J672" s="24"/>
      <c r="K672" s="24"/>
      <c r="L672" s="24"/>
      <c r="M672" s="24"/>
      <c r="N672" s="24"/>
      <c r="O672" s="24"/>
      <c r="P672" s="24"/>
      <c r="Q672" s="24"/>
      <c r="R672" s="24"/>
    </row>
    <row r="673" spans="1:18" ht="15.75" customHeight="1" x14ac:dyDescent="0.2">
      <c r="A673" s="24"/>
      <c r="B673" s="24"/>
      <c r="C673" s="24"/>
      <c r="D673" s="24"/>
      <c r="E673" s="24"/>
      <c r="F673" s="24"/>
      <c r="G673" s="24"/>
      <c r="H673" s="40"/>
      <c r="I673" s="24"/>
      <c r="J673" s="24"/>
      <c r="K673" s="24"/>
      <c r="L673" s="24"/>
      <c r="M673" s="24"/>
      <c r="N673" s="24"/>
      <c r="O673" s="24"/>
      <c r="P673" s="24"/>
      <c r="Q673" s="24"/>
      <c r="R673" s="24"/>
    </row>
    <row r="674" spans="1:18" ht="15.75" customHeight="1" x14ac:dyDescent="0.2">
      <c r="A674" s="24"/>
      <c r="B674" s="24"/>
      <c r="C674" s="24"/>
      <c r="D674" s="24"/>
      <c r="E674" s="24"/>
      <c r="F674" s="24"/>
      <c r="G674" s="24"/>
      <c r="H674" s="40"/>
      <c r="I674" s="24"/>
      <c r="J674" s="24"/>
      <c r="K674" s="24"/>
      <c r="L674" s="24"/>
      <c r="M674" s="24"/>
      <c r="N674" s="24"/>
      <c r="O674" s="24"/>
      <c r="P674" s="24"/>
      <c r="Q674" s="24"/>
      <c r="R674" s="24"/>
    </row>
    <row r="675" spans="1:18" ht="15.75" customHeight="1" x14ac:dyDescent="0.2">
      <c r="A675" s="24"/>
      <c r="B675" s="24"/>
      <c r="C675" s="24"/>
      <c r="D675" s="24"/>
      <c r="E675" s="24"/>
      <c r="F675" s="24"/>
      <c r="G675" s="24"/>
      <c r="H675" s="40"/>
      <c r="I675" s="24"/>
      <c r="J675" s="24"/>
      <c r="K675" s="24"/>
      <c r="L675" s="24"/>
      <c r="M675" s="24"/>
      <c r="N675" s="24"/>
      <c r="O675" s="24"/>
      <c r="P675" s="24"/>
      <c r="Q675" s="24"/>
      <c r="R675" s="24"/>
    </row>
    <row r="676" spans="1:18" ht="15.75" customHeight="1" x14ac:dyDescent="0.2">
      <c r="A676" s="24"/>
      <c r="B676" s="24"/>
      <c r="C676" s="24"/>
      <c r="D676" s="24"/>
      <c r="E676" s="24"/>
      <c r="F676" s="24"/>
      <c r="G676" s="24"/>
      <c r="H676" s="40"/>
      <c r="I676" s="24"/>
      <c r="J676" s="24"/>
      <c r="K676" s="24"/>
      <c r="L676" s="24"/>
      <c r="M676" s="24"/>
      <c r="N676" s="24"/>
      <c r="O676" s="24"/>
      <c r="P676" s="24"/>
      <c r="Q676" s="24"/>
      <c r="R676" s="24"/>
    </row>
    <row r="677" spans="1:18" ht="15.75" customHeight="1" x14ac:dyDescent="0.2">
      <c r="A677" s="24"/>
      <c r="B677" s="24"/>
      <c r="C677" s="24"/>
      <c r="D677" s="24"/>
      <c r="E677" s="24"/>
      <c r="F677" s="24"/>
      <c r="G677" s="24"/>
      <c r="H677" s="40"/>
      <c r="I677" s="24"/>
      <c r="J677" s="24"/>
      <c r="K677" s="24"/>
      <c r="L677" s="24"/>
      <c r="M677" s="24"/>
      <c r="N677" s="24"/>
      <c r="O677" s="24"/>
      <c r="P677" s="24"/>
      <c r="Q677" s="24"/>
      <c r="R677" s="24"/>
    </row>
    <row r="678" spans="1:18" ht="15.75" customHeight="1" x14ac:dyDescent="0.2">
      <c r="A678" s="24"/>
      <c r="B678" s="24"/>
      <c r="C678" s="24"/>
      <c r="D678" s="24"/>
      <c r="E678" s="24"/>
      <c r="F678" s="24"/>
      <c r="G678" s="24"/>
      <c r="H678" s="40"/>
      <c r="I678" s="24"/>
      <c r="J678" s="24"/>
      <c r="K678" s="24"/>
      <c r="L678" s="24"/>
      <c r="M678" s="24"/>
      <c r="N678" s="24"/>
      <c r="O678" s="24"/>
      <c r="P678" s="24"/>
      <c r="Q678" s="24"/>
      <c r="R678" s="24"/>
    </row>
    <row r="679" spans="1:18" ht="15.75" customHeight="1" x14ac:dyDescent="0.2">
      <c r="A679" s="24"/>
      <c r="B679" s="24"/>
      <c r="C679" s="24"/>
      <c r="D679" s="24"/>
      <c r="E679" s="24"/>
      <c r="F679" s="24"/>
      <c r="G679" s="24"/>
      <c r="H679" s="40"/>
      <c r="I679" s="24"/>
      <c r="J679" s="24"/>
      <c r="K679" s="24"/>
      <c r="L679" s="24"/>
      <c r="M679" s="24"/>
      <c r="N679" s="24"/>
      <c r="O679" s="24"/>
      <c r="P679" s="24"/>
      <c r="Q679" s="24"/>
      <c r="R679" s="24"/>
    </row>
    <row r="680" spans="1:18" ht="15.75" customHeight="1" x14ac:dyDescent="0.2">
      <c r="A680" s="24"/>
      <c r="B680" s="24"/>
      <c r="C680" s="24"/>
      <c r="D680" s="24"/>
      <c r="E680" s="24"/>
      <c r="F680" s="24"/>
      <c r="G680" s="24"/>
      <c r="H680" s="40"/>
      <c r="I680" s="24"/>
      <c r="J680" s="24"/>
      <c r="K680" s="24"/>
      <c r="L680" s="24"/>
      <c r="M680" s="24"/>
      <c r="N680" s="24"/>
      <c r="O680" s="24"/>
      <c r="P680" s="24"/>
      <c r="Q680" s="24"/>
      <c r="R680" s="24"/>
    </row>
    <row r="681" spans="1:18" ht="15.75" customHeight="1" x14ac:dyDescent="0.2">
      <c r="A681" s="24"/>
      <c r="B681" s="24"/>
      <c r="C681" s="24"/>
      <c r="D681" s="24"/>
      <c r="E681" s="24"/>
      <c r="F681" s="24"/>
      <c r="G681" s="24"/>
      <c r="H681" s="40"/>
      <c r="I681" s="24"/>
      <c r="J681" s="24"/>
      <c r="K681" s="24"/>
      <c r="L681" s="24"/>
      <c r="M681" s="24"/>
      <c r="N681" s="24"/>
      <c r="O681" s="24"/>
      <c r="P681" s="24"/>
      <c r="Q681" s="24"/>
      <c r="R681" s="24"/>
    </row>
    <row r="682" spans="1:18" ht="15.75" customHeight="1" x14ac:dyDescent="0.2">
      <c r="A682" s="24"/>
      <c r="B682" s="24"/>
      <c r="C682" s="24"/>
      <c r="D682" s="24"/>
      <c r="E682" s="24"/>
      <c r="F682" s="24"/>
      <c r="G682" s="24"/>
      <c r="H682" s="40"/>
      <c r="I682" s="24"/>
      <c r="J682" s="24"/>
      <c r="K682" s="24"/>
      <c r="L682" s="24"/>
      <c r="M682" s="24"/>
      <c r="N682" s="24"/>
      <c r="O682" s="24"/>
      <c r="P682" s="24"/>
      <c r="Q682" s="24"/>
      <c r="R682" s="24"/>
    </row>
    <row r="683" spans="1:18" ht="15.75" customHeight="1" x14ac:dyDescent="0.2">
      <c r="A683" s="24"/>
      <c r="B683" s="24"/>
      <c r="C683" s="24"/>
      <c r="D683" s="24"/>
      <c r="E683" s="24"/>
      <c r="F683" s="24"/>
      <c r="G683" s="24"/>
      <c r="H683" s="40"/>
      <c r="I683" s="24"/>
      <c r="J683" s="24"/>
      <c r="K683" s="24"/>
      <c r="L683" s="24"/>
      <c r="M683" s="24"/>
      <c r="N683" s="24"/>
      <c r="O683" s="24"/>
      <c r="P683" s="24"/>
      <c r="Q683" s="24"/>
      <c r="R683" s="24"/>
    </row>
    <row r="684" spans="1:18" ht="15.75" customHeight="1" x14ac:dyDescent="0.2">
      <c r="A684" s="24"/>
      <c r="B684" s="24"/>
      <c r="C684" s="24"/>
      <c r="D684" s="24"/>
      <c r="E684" s="24"/>
      <c r="F684" s="24"/>
      <c r="G684" s="24"/>
      <c r="H684" s="40"/>
      <c r="I684" s="24"/>
      <c r="J684" s="24"/>
      <c r="K684" s="24"/>
      <c r="L684" s="24"/>
      <c r="M684" s="24"/>
      <c r="N684" s="24"/>
      <c r="O684" s="24"/>
      <c r="P684" s="24"/>
      <c r="Q684" s="24"/>
      <c r="R684" s="24"/>
    </row>
    <row r="685" spans="1:18" ht="15.75" customHeight="1" x14ac:dyDescent="0.2">
      <c r="A685" s="24"/>
      <c r="B685" s="24"/>
      <c r="C685" s="24"/>
      <c r="D685" s="24"/>
      <c r="E685" s="24"/>
      <c r="F685" s="24"/>
      <c r="G685" s="24"/>
      <c r="H685" s="40"/>
      <c r="I685" s="24"/>
      <c r="J685" s="24"/>
      <c r="K685" s="24"/>
      <c r="L685" s="24"/>
      <c r="M685" s="24"/>
      <c r="N685" s="24"/>
      <c r="O685" s="24"/>
      <c r="P685" s="24"/>
      <c r="Q685" s="24"/>
      <c r="R685" s="24"/>
    </row>
    <row r="686" spans="1:18" ht="15.75" customHeight="1" x14ac:dyDescent="0.2">
      <c r="A686" s="24"/>
      <c r="B686" s="24"/>
      <c r="C686" s="24"/>
      <c r="D686" s="24"/>
      <c r="E686" s="24"/>
      <c r="F686" s="24"/>
      <c r="G686" s="24"/>
      <c r="H686" s="40"/>
      <c r="I686" s="24"/>
      <c r="J686" s="24"/>
      <c r="K686" s="24"/>
      <c r="L686" s="24"/>
      <c r="M686" s="24"/>
      <c r="N686" s="24"/>
      <c r="O686" s="24"/>
      <c r="P686" s="24"/>
      <c r="Q686" s="24"/>
      <c r="R686" s="24"/>
    </row>
    <row r="687" spans="1:18" ht="15.75" customHeight="1" x14ac:dyDescent="0.2">
      <c r="A687" s="24"/>
      <c r="B687" s="24"/>
      <c r="C687" s="24"/>
      <c r="D687" s="24"/>
      <c r="E687" s="24"/>
      <c r="F687" s="24"/>
      <c r="G687" s="24"/>
      <c r="H687" s="40"/>
      <c r="I687" s="24"/>
      <c r="J687" s="24"/>
      <c r="K687" s="24"/>
      <c r="L687" s="24"/>
      <c r="M687" s="24"/>
      <c r="N687" s="24"/>
      <c r="O687" s="24"/>
      <c r="P687" s="24"/>
      <c r="Q687" s="24"/>
      <c r="R687" s="24"/>
    </row>
    <row r="688" spans="1:18" ht="15.75" customHeight="1" x14ac:dyDescent="0.2">
      <c r="A688" s="24"/>
      <c r="B688" s="24"/>
      <c r="C688" s="24"/>
      <c r="D688" s="24"/>
      <c r="E688" s="24"/>
      <c r="F688" s="24"/>
      <c r="G688" s="24"/>
      <c r="H688" s="40"/>
      <c r="I688" s="24"/>
      <c r="J688" s="24"/>
      <c r="K688" s="24"/>
      <c r="L688" s="24"/>
      <c r="M688" s="24"/>
      <c r="N688" s="24"/>
      <c r="O688" s="24"/>
      <c r="P688" s="24"/>
      <c r="Q688" s="24"/>
      <c r="R688" s="24"/>
    </row>
    <row r="689" spans="1:18" ht="15.75" customHeight="1" x14ac:dyDescent="0.2">
      <c r="A689" s="24"/>
      <c r="B689" s="24"/>
      <c r="C689" s="24"/>
      <c r="D689" s="24"/>
      <c r="E689" s="24"/>
      <c r="F689" s="24"/>
      <c r="G689" s="24"/>
      <c r="H689" s="40"/>
      <c r="I689" s="24"/>
      <c r="J689" s="24"/>
      <c r="K689" s="24"/>
      <c r="L689" s="24"/>
      <c r="M689" s="24"/>
      <c r="N689" s="24"/>
      <c r="O689" s="24"/>
      <c r="P689" s="24"/>
      <c r="Q689" s="24"/>
      <c r="R689" s="24"/>
    </row>
    <row r="690" spans="1:18" ht="15.75" customHeight="1" x14ac:dyDescent="0.2">
      <c r="A690" s="24"/>
      <c r="B690" s="24"/>
      <c r="C690" s="24"/>
      <c r="D690" s="24"/>
      <c r="E690" s="24"/>
      <c r="F690" s="24"/>
      <c r="G690" s="24"/>
      <c r="H690" s="40"/>
      <c r="I690" s="24"/>
      <c r="J690" s="24"/>
      <c r="K690" s="24"/>
      <c r="L690" s="24"/>
      <c r="M690" s="24"/>
      <c r="N690" s="24"/>
      <c r="O690" s="24"/>
      <c r="P690" s="24"/>
      <c r="Q690" s="24"/>
      <c r="R690" s="24"/>
    </row>
    <row r="691" spans="1:18" ht="15.75" customHeight="1" x14ac:dyDescent="0.2">
      <c r="A691" s="24"/>
      <c r="B691" s="24"/>
      <c r="C691" s="24"/>
      <c r="D691" s="24"/>
      <c r="E691" s="24"/>
      <c r="F691" s="24"/>
      <c r="G691" s="24"/>
      <c r="H691" s="40"/>
      <c r="I691" s="24"/>
      <c r="J691" s="24"/>
      <c r="K691" s="24"/>
      <c r="L691" s="24"/>
      <c r="M691" s="24"/>
      <c r="N691" s="24"/>
      <c r="O691" s="24"/>
      <c r="P691" s="24"/>
      <c r="Q691" s="24"/>
      <c r="R691" s="24"/>
    </row>
    <row r="692" spans="1:18" ht="15.75" customHeight="1" x14ac:dyDescent="0.2">
      <c r="A692" s="24"/>
      <c r="B692" s="24"/>
      <c r="C692" s="24"/>
      <c r="D692" s="24"/>
      <c r="E692" s="24"/>
      <c r="F692" s="24"/>
      <c r="G692" s="24"/>
      <c r="H692" s="40"/>
      <c r="I692" s="24"/>
      <c r="J692" s="24"/>
      <c r="K692" s="24"/>
      <c r="L692" s="24"/>
      <c r="M692" s="24"/>
      <c r="N692" s="24"/>
      <c r="O692" s="24"/>
      <c r="P692" s="24"/>
      <c r="Q692" s="24"/>
      <c r="R692" s="24"/>
    </row>
    <row r="693" spans="1:18" ht="15.75" customHeight="1" x14ac:dyDescent="0.2">
      <c r="A693" s="24"/>
      <c r="B693" s="24"/>
      <c r="C693" s="24"/>
      <c r="D693" s="24"/>
      <c r="E693" s="24"/>
      <c r="F693" s="24"/>
      <c r="G693" s="24"/>
      <c r="H693" s="40"/>
      <c r="I693" s="24"/>
      <c r="J693" s="24"/>
      <c r="K693" s="24"/>
      <c r="L693" s="24"/>
      <c r="M693" s="24"/>
      <c r="N693" s="24"/>
      <c r="O693" s="24"/>
      <c r="P693" s="24"/>
      <c r="Q693" s="24"/>
      <c r="R693" s="24"/>
    </row>
    <row r="694" spans="1:18" ht="15.75" customHeight="1" x14ac:dyDescent="0.2">
      <c r="A694" s="24"/>
      <c r="B694" s="24"/>
      <c r="C694" s="24"/>
      <c r="D694" s="24"/>
      <c r="E694" s="24"/>
      <c r="F694" s="24"/>
      <c r="G694" s="24"/>
      <c r="H694" s="40"/>
      <c r="I694" s="24"/>
      <c r="J694" s="24"/>
      <c r="K694" s="24"/>
      <c r="L694" s="24"/>
      <c r="M694" s="24"/>
      <c r="N694" s="24"/>
      <c r="O694" s="24"/>
      <c r="P694" s="24"/>
      <c r="Q694" s="24"/>
      <c r="R694" s="24"/>
    </row>
    <row r="695" spans="1:18" ht="15.75" customHeight="1" x14ac:dyDescent="0.2">
      <c r="A695" s="24"/>
      <c r="B695" s="24"/>
      <c r="C695" s="24"/>
      <c r="D695" s="24"/>
      <c r="E695" s="24"/>
      <c r="F695" s="24"/>
      <c r="G695" s="24"/>
      <c r="H695" s="40"/>
      <c r="I695" s="24"/>
      <c r="J695" s="24"/>
      <c r="K695" s="24"/>
      <c r="L695" s="24"/>
      <c r="M695" s="24"/>
      <c r="N695" s="24"/>
      <c r="O695" s="24"/>
      <c r="P695" s="24"/>
      <c r="Q695" s="24"/>
      <c r="R695" s="24"/>
    </row>
    <row r="696" spans="1:18" ht="15.75" customHeight="1" x14ac:dyDescent="0.2">
      <c r="A696" s="24"/>
      <c r="B696" s="24"/>
      <c r="C696" s="24"/>
      <c r="D696" s="24"/>
      <c r="E696" s="24"/>
      <c r="F696" s="24"/>
      <c r="G696" s="24"/>
      <c r="H696" s="40"/>
      <c r="I696" s="24"/>
      <c r="J696" s="24"/>
      <c r="K696" s="24"/>
      <c r="L696" s="24"/>
      <c r="M696" s="24"/>
      <c r="N696" s="24"/>
      <c r="O696" s="24"/>
      <c r="P696" s="24"/>
      <c r="Q696" s="24"/>
      <c r="R696" s="24"/>
    </row>
    <row r="697" spans="1:18" ht="15.75" customHeight="1" x14ac:dyDescent="0.2">
      <c r="A697" s="24"/>
      <c r="B697" s="24"/>
      <c r="C697" s="24"/>
      <c r="D697" s="24"/>
      <c r="E697" s="24"/>
      <c r="F697" s="24"/>
      <c r="G697" s="24"/>
      <c r="H697" s="40"/>
      <c r="I697" s="24"/>
      <c r="J697" s="24"/>
      <c r="K697" s="24"/>
      <c r="L697" s="24"/>
      <c r="M697" s="24"/>
      <c r="N697" s="24"/>
      <c r="O697" s="24"/>
      <c r="P697" s="24"/>
      <c r="Q697" s="24"/>
      <c r="R697" s="24"/>
    </row>
    <row r="698" spans="1:18" ht="15.75" customHeight="1" x14ac:dyDescent="0.2">
      <c r="A698" s="24"/>
      <c r="B698" s="24"/>
      <c r="C698" s="24"/>
      <c r="D698" s="24"/>
      <c r="E698" s="24"/>
      <c r="F698" s="24"/>
      <c r="G698" s="24"/>
      <c r="H698" s="40"/>
      <c r="I698" s="24"/>
      <c r="J698" s="24"/>
      <c r="K698" s="24"/>
      <c r="L698" s="24"/>
      <c r="M698" s="24"/>
      <c r="N698" s="24"/>
      <c r="O698" s="24"/>
      <c r="P698" s="24"/>
      <c r="Q698" s="24"/>
      <c r="R698" s="24"/>
    </row>
    <row r="699" spans="1:18" ht="15.75" customHeight="1" x14ac:dyDescent="0.2">
      <c r="A699" s="24"/>
      <c r="B699" s="24"/>
      <c r="C699" s="24"/>
      <c r="D699" s="24"/>
      <c r="E699" s="24"/>
      <c r="F699" s="24"/>
      <c r="G699" s="24"/>
      <c r="H699" s="40"/>
      <c r="I699" s="24"/>
      <c r="J699" s="24"/>
      <c r="K699" s="24"/>
      <c r="L699" s="24"/>
      <c r="M699" s="24"/>
      <c r="N699" s="24"/>
      <c r="O699" s="24"/>
      <c r="P699" s="24"/>
      <c r="Q699" s="24"/>
      <c r="R699" s="24"/>
    </row>
    <row r="700" spans="1:18" ht="15.75" customHeight="1" x14ac:dyDescent="0.2">
      <c r="A700" s="24"/>
      <c r="B700" s="24"/>
      <c r="C700" s="24"/>
      <c r="D700" s="24"/>
      <c r="E700" s="24"/>
      <c r="F700" s="24"/>
      <c r="G700" s="24"/>
      <c r="H700" s="40"/>
      <c r="I700" s="24"/>
      <c r="J700" s="24"/>
      <c r="K700" s="24"/>
      <c r="L700" s="24"/>
      <c r="M700" s="24"/>
      <c r="N700" s="24"/>
      <c r="O700" s="24"/>
      <c r="P700" s="24"/>
      <c r="Q700" s="24"/>
      <c r="R700" s="24"/>
    </row>
    <row r="701" spans="1:18" ht="15.75" customHeight="1" x14ac:dyDescent="0.2">
      <c r="A701" s="24"/>
      <c r="B701" s="24"/>
      <c r="C701" s="24"/>
      <c r="D701" s="24"/>
      <c r="E701" s="24"/>
      <c r="F701" s="24"/>
      <c r="G701" s="24"/>
      <c r="H701" s="40"/>
      <c r="I701" s="24"/>
      <c r="J701" s="24"/>
      <c r="K701" s="24"/>
      <c r="L701" s="24"/>
      <c r="M701" s="24"/>
      <c r="N701" s="24"/>
      <c r="O701" s="24"/>
      <c r="P701" s="24"/>
      <c r="Q701" s="24"/>
      <c r="R701" s="24"/>
    </row>
    <row r="702" spans="1:18" ht="15.75" customHeight="1" x14ac:dyDescent="0.2">
      <c r="A702" s="24"/>
      <c r="B702" s="24"/>
      <c r="C702" s="24"/>
      <c r="D702" s="24"/>
      <c r="E702" s="24"/>
      <c r="F702" s="24"/>
      <c r="G702" s="24"/>
      <c r="H702" s="40"/>
      <c r="I702" s="24"/>
      <c r="J702" s="24"/>
      <c r="K702" s="24"/>
      <c r="L702" s="24"/>
      <c r="M702" s="24"/>
      <c r="N702" s="24"/>
      <c r="O702" s="24"/>
      <c r="P702" s="24"/>
      <c r="Q702" s="24"/>
      <c r="R702" s="24"/>
    </row>
    <row r="703" spans="1:18" ht="15.75" customHeight="1" x14ac:dyDescent="0.2">
      <c r="A703" s="24"/>
      <c r="B703" s="24"/>
      <c r="C703" s="24"/>
      <c r="D703" s="24"/>
      <c r="E703" s="24"/>
      <c r="F703" s="24"/>
      <c r="G703" s="24"/>
      <c r="H703" s="40"/>
      <c r="I703" s="24"/>
      <c r="J703" s="24"/>
      <c r="K703" s="24"/>
      <c r="L703" s="24"/>
      <c r="M703" s="24"/>
      <c r="N703" s="24"/>
      <c r="O703" s="24"/>
      <c r="P703" s="24"/>
      <c r="Q703" s="24"/>
      <c r="R703" s="24"/>
    </row>
    <row r="704" spans="1:18" ht="15.75" customHeight="1" x14ac:dyDescent="0.2">
      <c r="A704" s="24"/>
      <c r="B704" s="24"/>
      <c r="C704" s="24"/>
      <c r="D704" s="24"/>
      <c r="E704" s="24"/>
      <c r="F704" s="24"/>
      <c r="G704" s="24"/>
      <c r="H704" s="40"/>
      <c r="I704" s="24"/>
      <c r="J704" s="24"/>
      <c r="K704" s="24"/>
      <c r="L704" s="24"/>
      <c r="M704" s="24"/>
      <c r="N704" s="24"/>
      <c r="O704" s="24"/>
      <c r="P704" s="24"/>
      <c r="Q704" s="24"/>
      <c r="R704" s="24"/>
    </row>
    <row r="705" spans="1:18" ht="15.75" customHeight="1" x14ac:dyDescent="0.2">
      <c r="A705" s="24"/>
      <c r="B705" s="24"/>
      <c r="C705" s="24"/>
      <c r="D705" s="24"/>
      <c r="E705" s="24"/>
      <c r="F705" s="24"/>
      <c r="G705" s="24"/>
      <c r="H705" s="40"/>
      <c r="I705" s="24"/>
      <c r="J705" s="24"/>
      <c r="K705" s="24"/>
      <c r="L705" s="24"/>
      <c r="M705" s="24"/>
      <c r="N705" s="24"/>
      <c r="O705" s="24"/>
      <c r="P705" s="24"/>
      <c r="Q705" s="24"/>
      <c r="R705" s="24"/>
    </row>
    <row r="706" spans="1:18" ht="15.75" customHeight="1" x14ac:dyDescent="0.2">
      <c r="A706" s="24"/>
      <c r="B706" s="24"/>
      <c r="C706" s="24"/>
      <c r="D706" s="24"/>
      <c r="E706" s="24"/>
      <c r="F706" s="24"/>
      <c r="G706" s="24"/>
      <c r="H706" s="40"/>
      <c r="I706" s="24"/>
      <c r="J706" s="24"/>
      <c r="K706" s="24"/>
      <c r="L706" s="24"/>
      <c r="M706" s="24"/>
      <c r="N706" s="24"/>
      <c r="O706" s="24"/>
      <c r="P706" s="24"/>
      <c r="Q706" s="24"/>
      <c r="R706" s="24"/>
    </row>
    <row r="707" spans="1:18" ht="15.75" customHeight="1" x14ac:dyDescent="0.2">
      <c r="A707" s="24"/>
      <c r="B707" s="24"/>
      <c r="C707" s="24"/>
      <c r="D707" s="24"/>
      <c r="E707" s="24"/>
      <c r="F707" s="24"/>
      <c r="G707" s="24"/>
      <c r="H707" s="40"/>
      <c r="I707" s="24"/>
      <c r="J707" s="24"/>
      <c r="K707" s="24"/>
      <c r="L707" s="24"/>
      <c r="M707" s="24"/>
      <c r="N707" s="24"/>
      <c r="O707" s="24"/>
      <c r="P707" s="24"/>
      <c r="Q707" s="24"/>
      <c r="R707" s="24"/>
    </row>
    <row r="708" spans="1:18" ht="15.75" customHeight="1" x14ac:dyDescent="0.2">
      <c r="A708" s="24"/>
      <c r="B708" s="24"/>
      <c r="C708" s="24"/>
      <c r="D708" s="24"/>
      <c r="E708" s="24"/>
      <c r="F708" s="24"/>
      <c r="G708" s="24"/>
      <c r="H708" s="40"/>
      <c r="I708" s="24"/>
      <c r="J708" s="24"/>
      <c r="K708" s="24"/>
      <c r="L708" s="24"/>
      <c r="M708" s="24"/>
      <c r="N708" s="24"/>
      <c r="O708" s="24"/>
      <c r="P708" s="24"/>
      <c r="Q708" s="24"/>
      <c r="R708" s="24"/>
    </row>
    <row r="709" spans="1:18" ht="15.75" customHeight="1" x14ac:dyDescent="0.2">
      <c r="A709" s="24"/>
      <c r="B709" s="24"/>
      <c r="C709" s="24"/>
      <c r="D709" s="24"/>
      <c r="E709" s="24"/>
      <c r="F709" s="24"/>
      <c r="G709" s="24"/>
      <c r="H709" s="40"/>
      <c r="I709" s="24"/>
      <c r="J709" s="24"/>
      <c r="K709" s="24"/>
      <c r="L709" s="24"/>
      <c r="M709" s="24"/>
      <c r="N709" s="24"/>
      <c r="O709" s="24"/>
      <c r="P709" s="24"/>
      <c r="Q709" s="24"/>
      <c r="R709" s="24"/>
    </row>
    <row r="710" spans="1:18" ht="15.75" customHeight="1" x14ac:dyDescent="0.2">
      <c r="A710" s="24"/>
      <c r="B710" s="24"/>
      <c r="C710" s="24"/>
      <c r="D710" s="24"/>
      <c r="E710" s="24"/>
      <c r="F710" s="24"/>
      <c r="G710" s="24"/>
      <c r="H710" s="40"/>
      <c r="I710" s="24"/>
      <c r="J710" s="24"/>
      <c r="K710" s="24"/>
      <c r="L710" s="24"/>
      <c r="M710" s="24"/>
      <c r="N710" s="24"/>
      <c r="O710" s="24"/>
      <c r="P710" s="24"/>
      <c r="Q710" s="24"/>
      <c r="R710" s="24"/>
    </row>
    <row r="711" spans="1:18" ht="15.75" customHeight="1" x14ac:dyDescent="0.2">
      <c r="A711" s="24"/>
      <c r="B711" s="24"/>
      <c r="C711" s="24"/>
      <c r="D711" s="24"/>
      <c r="E711" s="24"/>
      <c r="F711" s="24"/>
      <c r="G711" s="24"/>
      <c r="H711" s="40"/>
      <c r="I711" s="24"/>
      <c r="J711" s="24"/>
      <c r="K711" s="24"/>
      <c r="L711" s="24"/>
      <c r="M711" s="24"/>
      <c r="N711" s="24"/>
      <c r="O711" s="24"/>
      <c r="P711" s="24"/>
      <c r="Q711" s="24"/>
      <c r="R711" s="24"/>
    </row>
    <row r="712" spans="1:18" ht="15.75" customHeight="1" x14ac:dyDescent="0.2">
      <c r="A712" s="24"/>
      <c r="B712" s="24"/>
      <c r="C712" s="24"/>
      <c r="D712" s="24"/>
      <c r="E712" s="24"/>
      <c r="F712" s="24"/>
      <c r="G712" s="24"/>
      <c r="H712" s="40"/>
      <c r="I712" s="24"/>
      <c r="J712" s="24"/>
      <c r="K712" s="24"/>
      <c r="L712" s="24"/>
      <c r="M712" s="24"/>
      <c r="N712" s="24"/>
      <c r="O712" s="24"/>
      <c r="P712" s="24"/>
      <c r="Q712" s="24"/>
      <c r="R712" s="24"/>
    </row>
    <row r="713" spans="1:18" ht="15.75" customHeight="1" x14ac:dyDescent="0.2">
      <c r="A713" s="24"/>
      <c r="B713" s="24"/>
      <c r="C713" s="24"/>
      <c r="D713" s="24"/>
      <c r="E713" s="24"/>
      <c r="F713" s="24"/>
      <c r="G713" s="24"/>
      <c r="H713" s="40"/>
      <c r="I713" s="24"/>
      <c r="J713" s="24"/>
      <c r="K713" s="24"/>
      <c r="L713" s="24"/>
      <c r="M713" s="24"/>
      <c r="N713" s="24"/>
      <c r="O713" s="24"/>
      <c r="P713" s="24"/>
      <c r="Q713" s="24"/>
      <c r="R713" s="24"/>
    </row>
    <row r="714" spans="1:18" ht="15.75" customHeight="1" x14ac:dyDescent="0.2">
      <c r="A714" s="24"/>
      <c r="B714" s="24"/>
      <c r="C714" s="24"/>
      <c r="D714" s="24"/>
      <c r="E714" s="24"/>
      <c r="F714" s="24"/>
      <c r="G714" s="24"/>
      <c r="H714" s="40"/>
      <c r="I714" s="24"/>
      <c r="J714" s="24"/>
      <c r="K714" s="24"/>
      <c r="L714" s="24"/>
      <c r="M714" s="24"/>
      <c r="N714" s="24"/>
      <c r="O714" s="24"/>
      <c r="P714" s="24"/>
      <c r="Q714" s="24"/>
      <c r="R714" s="24"/>
    </row>
    <row r="715" spans="1:18" ht="15.75" customHeight="1" x14ac:dyDescent="0.2">
      <c r="A715" s="24"/>
      <c r="B715" s="24"/>
      <c r="C715" s="24"/>
      <c r="D715" s="24"/>
      <c r="E715" s="24"/>
      <c r="F715" s="24"/>
      <c r="G715" s="24"/>
      <c r="H715" s="40"/>
      <c r="I715" s="24"/>
      <c r="J715" s="24"/>
      <c r="K715" s="24"/>
      <c r="L715" s="24"/>
      <c r="M715" s="24"/>
      <c r="N715" s="24"/>
      <c r="O715" s="24"/>
      <c r="P715" s="24"/>
      <c r="Q715" s="24"/>
      <c r="R715" s="24"/>
    </row>
    <row r="716" spans="1:18" ht="15.75" customHeight="1" x14ac:dyDescent="0.2">
      <c r="A716" s="24"/>
      <c r="B716" s="24"/>
      <c r="C716" s="24"/>
      <c r="D716" s="24"/>
      <c r="E716" s="24"/>
      <c r="F716" s="24"/>
      <c r="G716" s="24"/>
      <c r="H716" s="40"/>
      <c r="I716" s="24"/>
      <c r="J716" s="24"/>
      <c r="K716" s="24"/>
      <c r="L716" s="24"/>
      <c r="M716" s="24"/>
      <c r="N716" s="24"/>
      <c r="O716" s="24"/>
      <c r="P716" s="24"/>
      <c r="Q716" s="24"/>
      <c r="R716" s="24"/>
    </row>
    <row r="717" spans="1:18" ht="15.75" customHeight="1" x14ac:dyDescent="0.2">
      <c r="A717" s="24"/>
      <c r="B717" s="24"/>
      <c r="C717" s="24"/>
      <c r="D717" s="24"/>
      <c r="E717" s="24"/>
      <c r="F717" s="24"/>
      <c r="G717" s="24"/>
      <c r="H717" s="40"/>
      <c r="I717" s="24"/>
      <c r="J717" s="24"/>
      <c r="K717" s="24"/>
      <c r="L717" s="24"/>
      <c r="M717" s="24"/>
      <c r="N717" s="24"/>
      <c r="O717" s="24"/>
      <c r="P717" s="24"/>
      <c r="Q717" s="24"/>
      <c r="R717" s="24"/>
    </row>
    <row r="718" spans="1:18" ht="15.75" customHeight="1" x14ac:dyDescent="0.2">
      <c r="A718" s="24"/>
      <c r="B718" s="24"/>
      <c r="C718" s="24"/>
      <c r="D718" s="24"/>
      <c r="E718" s="24"/>
      <c r="F718" s="24"/>
      <c r="G718" s="24"/>
      <c r="H718" s="40"/>
      <c r="I718" s="24"/>
      <c r="J718" s="24"/>
      <c r="K718" s="24"/>
      <c r="L718" s="24"/>
      <c r="M718" s="24"/>
      <c r="N718" s="24"/>
      <c r="O718" s="24"/>
      <c r="P718" s="24"/>
      <c r="Q718" s="24"/>
      <c r="R718" s="24"/>
    </row>
    <row r="719" spans="1:18" ht="15.75" customHeight="1" x14ac:dyDescent="0.2">
      <c r="A719" s="24"/>
      <c r="B719" s="24"/>
      <c r="C719" s="24"/>
      <c r="D719" s="24"/>
      <c r="E719" s="24"/>
      <c r="F719" s="24"/>
      <c r="G719" s="24"/>
      <c r="H719" s="40"/>
      <c r="I719" s="24"/>
      <c r="J719" s="24"/>
      <c r="K719" s="24"/>
      <c r="L719" s="24"/>
      <c r="M719" s="24"/>
      <c r="N719" s="24"/>
      <c r="O719" s="24"/>
      <c r="P719" s="24"/>
      <c r="Q719" s="24"/>
      <c r="R719" s="24"/>
    </row>
    <row r="720" spans="1:18" ht="15.75" customHeight="1" x14ac:dyDescent="0.2">
      <c r="A720" s="24"/>
      <c r="B720" s="24"/>
      <c r="C720" s="24"/>
      <c r="D720" s="24"/>
      <c r="E720" s="24"/>
      <c r="F720" s="24"/>
      <c r="G720" s="24"/>
      <c r="H720" s="40"/>
      <c r="I720" s="24"/>
      <c r="J720" s="24"/>
      <c r="K720" s="24"/>
      <c r="L720" s="24"/>
      <c r="M720" s="24"/>
      <c r="N720" s="24"/>
      <c r="O720" s="24"/>
      <c r="P720" s="24"/>
      <c r="Q720" s="24"/>
      <c r="R720" s="24"/>
    </row>
    <row r="721" spans="1:18" ht="15.75" customHeight="1" x14ac:dyDescent="0.2">
      <c r="A721" s="24"/>
      <c r="B721" s="24"/>
      <c r="C721" s="24"/>
      <c r="D721" s="24"/>
      <c r="E721" s="24"/>
      <c r="F721" s="24"/>
      <c r="G721" s="24"/>
      <c r="H721" s="40"/>
      <c r="I721" s="24"/>
      <c r="J721" s="24"/>
      <c r="K721" s="24"/>
      <c r="L721" s="24"/>
      <c r="M721" s="24"/>
      <c r="N721" s="24"/>
      <c r="O721" s="24"/>
      <c r="P721" s="24"/>
      <c r="Q721" s="24"/>
      <c r="R721" s="24"/>
    </row>
    <row r="722" spans="1:18" ht="15.75" customHeight="1" x14ac:dyDescent="0.2">
      <c r="A722" s="24"/>
      <c r="B722" s="24"/>
      <c r="C722" s="24"/>
      <c r="D722" s="24"/>
      <c r="E722" s="24"/>
      <c r="F722" s="24"/>
      <c r="G722" s="24"/>
      <c r="H722" s="40"/>
      <c r="I722" s="24"/>
      <c r="J722" s="24"/>
      <c r="K722" s="24"/>
      <c r="L722" s="24"/>
      <c r="M722" s="24"/>
      <c r="N722" s="24"/>
      <c r="O722" s="24"/>
      <c r="P722" s="24"/>
      <c r="Q722" s="24"/>
      <c r="R722" s="24"/>
    </row>
    <row r="723" spans="1:18" ht="15.75" customHeight="1" x14ac:dyDescent="0.2">
      <c r="A723" s="24"/>
      <c r="B723" s="24"/>
      <c r="C723" s="24"/>
      <c r="D723" s="24"/>
      <c r="E723" s="24"/>
      <c r="F723" s="24"/>
      <c r="G723" s="24"/>
      <c r="H723" s="40"/>
      <c r="I723" s="24"/>
      <c r="J723" s="24"/>
      <c r="K723" s="24"/>
      <c r="L723" s="24"/>
      <c r="M723" s="24"/>
      <c r="N723" s="24"/>
      <c r="O723" s="24"/>
      <c r="P723" s="24"/>
      <c r="Q723" s="24"/>
      <c r="R723" s="24"/>
    </row>
    <row r="724" spans="1:18" ht="15.75" customHeight="1" x14ac:dyDescent="0.2">
      <c r="A724" s="24"/>
      <c r="B724" s="24"/>
      <c r="C724" s="24"/>
      <c r="D724" s="24"/>
      <c r="E724" s="24"/>
      <c r="F724" s="24"/>
      <c r="G724" s="24"/>
      <c r="H724" s="40"/>
      <c r="I724" s="24"/>
      <c r="J724" s="24"/>
      <c r="K724" s="24"/>
      <c r="L724" s="24"/>
      <c r="M724" s="24"/>
      <c r="N724" s="24"/>
      <c r="O724" s="24"/>
      <c r="P724" s="24"/>
      <c r="Q724" s="24"/>
      <c r="R724" s="24"/>
    </row>
    <row r="725" spans="1:18" ht="15.75" customHeight="1" x14ac:dyDescent="0.2">
      <c r="A725" s="24"/>
      <c r="B725" s="24"/>
      <c r="C725" s="24"/>
      <c r="D725" s="24"/>
      <c r="E725" s="24"/>
      <c r="F725" s="24"/>
      <c r="G725" s="24"/>
      <c r="H725" s="40"/>
      <c r="I725" s="24"/>
      <c r="J725" s="24"/>
      <c r="K725" s="24"/>
      <c r="L725" s="24"/>
      <c r="M725" s="24"/>
      <c r="N725" s="24"/>
      <c r="O725" s="24"/>
      <c r="P725" s="24"/>
      <c r="Q725" s="24"/>
      <c r="R725" s="24"/>
    </row>
    <row r="726" spans="1:18" ht="15.75" customHeight="1" x14ac:dyDescent="0.2">
      <c r="A726" s="24"/>
      <c r="B726" s="24"/>
      <c r="C726" s="24"/>
      <c r="D726" s="24"/>
      <c r="E726" s="24"/>
      <c r="F726" s="24"/>
      <c r="G726" s="24"/>
      <c r="H726" s="40"/>
      <c r="I726" s="24"/>
      <c r="J726" s="24"/>
      <c r="K726" s="24"/>
      <c r="L726" s="24"/>
      <c r="M726" s="24"/>
      <c r="N726" s="24"/>
      <c r="O726" s="24"/>
      <c r="P726" s="24"/>
      <c r="Q726" s="24"/>
      <c r="R726" s="24"/>
    </row>
    <row r="727" spans="1:18" ht="15.75" customHeight="1" x14ac:dyDescent="0.2">
      <c r="A727" s="24"/>
      <c r="B727" s="24"/>
      <c r="C727" s="24"/>
      <c r="D727" s="24"/>
      <c r="E727" s="24"/>
      <c r="F727" s="24"/>
      <c r="G727" s="24"/>
      <c r="H727" s="40"/>
      <c r="I727" s="24"/>
      <c r="J727" s="24"/>
      <c r="K727" s="24"/>
      <c r="L727" s="24"/>
      <c r="M727" s="24"/>
      <c r="N727" s="24"/>
      <c r="O727" s="24"/>
      <c r="P727" s="24"/>
      <c r="Q727" s="24"/>
      <c r="R727" s="24"/>
    </row>
    <row r="728" spans="1:18" ht="15.75" customHeight="1" x14ac:dyDescent="0.2">
      <c r="A728" s="24"/>
      <c r="B728" s="24"/>
      <c r="C728" s="24"/>
      <c r="D728" s="24"/>
      <c r="E728" s="24"/>
      <c r="F728" s="24"/>
      <c r="G728" s="24"/>
      <c r="H728" s="40"/>
      <c r="I728" s="24"/>
      <c r="J728" s="24"/>
      <c r="K728" s="24"/>
      <c r="L728" s="24"/>
      <c r="M728" s="24"/>
      <c r="N728" s="24"/>
      <c r="O728" s="24"/>
      <c r="P728" s="24"/>
      <c r="Q728" s="24"/>
      <c r="R728" s="24"/>
    </row>
    <row r="729" spans="1:18" ht="15.75" customHeight="1" x14ac:dyDescent="0.2">
      <c r="A729" s="24"/>
      <c r="B729" s="24"/>
      <c r="C729" s="24"/>
      <c r="D729" s="24"/>
      <c r="E729" s="24"/>
      <c r="F729" s="24"/>
      <c r="G729" s="24"/>
      <c r="H729" s="40"/>
      <c r="I729" s="24"/>
      <c r="J729" s="24"/>
      <c r="K729" s="24"/>
      <c r="L729" s="24"/>
      <c r="M729" s="24"/>
      <c r="N729" s="24"/>
      <c r="O729" s="24"/>
      <c r="P729" s="24"/>
      <c r="Q729" s="24"/>
      <c r="R729" s="24"/>
    </row>
    <row r="730" spans="1:18" ht="15.75" customHeight="1" x14ac:dyDescent="0.2">
      <c r="A730" s="24"/>
      <c r="B730" s="24"/>
      <c r="C730" s="24"/>
      <c r="D730" s="24"/>
      <c r="E730" s="24"/>
      <c r="F730" s="24"/>
      <c r="G730" s="24"/>
      <c r="H730" s="40"/>
      <c r="I730" s="24"/>
      <c r="J730" s="24"/>
      <c r="K730" s="24"/>
      <c r="L730" s="24"/>
      <c r="M730" s="24"/>
      <c r="N730" s="24"/>
      <c r="O730" s="24"/>
      <c r="P730" s="24"/>
      <c r="Q730" s="24"/>
      <c r="R730" s="24"/>
    </row>
    <row r="731" spans="1:18" ht="15.75" customHeight="1" x14ac:dyDescent="0.2">
      <c r="A731" s="24"/>
      <c r="B731" s="24"/>
      <c r="C731" s="24"/>
      <c r="D731" s="24"/>
      <c r="E731" s="24"/>
      <c r="F731" s="24"/>
      <c r="G731" s="24"/>
      <c r="H731" s="40"/>
      <c r="I731" s="24"/>
      <c r="J731" s="24"/>
      <c r="K731" s="24"/>
      <c r="L731" s="24"/>
      <c r="M731" s="24"/>
      <c r="N731" s="24"/>
      <c r="O731" s="24"/>
      <c r="P731" s="24"/>
      <c r="Q731" s="24"/>
      <c r="R731" s="24"/>
    </row>
    <row r="732" spans="1:18" ht="15.75" customHeight="1" x14ac:dyDescent="0.2">
      <c r="A732" s="24"/>
      <c r="B732" s="24"/>
      <c r="C732" s="24"/>
      <c r="D732" s="24"/>
      <c r="E732" s="24"/>
      <c r="F732" s="24"/>
      <c r="G732" s="24"/>
      <c r="H732" s="40"/>
      <c r="I732" s="24"/>
      <c r="J732" s="24"/>
      <c r="K732" s="24"/>
      <c r="L732" s="24"/>
      <c r="M732" s="24"/>
      <c r="N732" s="24"/>
      <c r="O732" s="24"/>
      <c r="P732" s="24"/>
      <c r="Q732" s="24"/>
      <c r="R732" s="24"/>
    </row>
    <row r="733" spans="1:18" ht="15.75" customHeight="1" x14ac:dyDescent="0.2">
      <c r="A733" s="24"/>
      <c r="B733" s="24"/>
      <c r="C733" s="24"/>
      <c r="D733" s="24"/>
      <c r="E733" s="24"/>
      <c r="F733" s="24"/>
      <c r="G733" s="24"/>
      <c r="H733" s="40"/>
      <c r="I733" s="24"/>
      <c r="J733" s="24"/>
      <c r="K733" s="24"/>
      <c r="L733" s="24"/>
      <c r="M733" s="24"/>
      <c r="N733" s="24"/>
      <c r="O733" s="24"/>
      <c r="P733" s="24"/>
      <c r="Q733" s="24"/>
      <c r="R733" s="24"/>
    </row>
    <row r="734" spans="1:18" ht="15.75" customHeight="1" x14ac:dyDescent="0.2">
      <c r="A734" s="24"/>
      <c r="B734" s="24"/>
      <c r="C734" s="24"/>
      <c r="D734" s="24"/>
      <c r="E734" s="24"/>
      <c r="F734" s="24"/>
      <c r="G734" s="24"/>
      <c r="H734" s="40"/>
      <c r="I734" s="24"/>
      <c r="J734" s="24"/>
      <c r="K734" s="24"/>
      <c r="L734" s="24"/>
      <c r="M734" s="24"/>
      <c r="N734" s="24"/>
      <c r="O734" s="24"/>
      <c r="P734" s="24"/>
      <c r="Q734" s="24"/>
      <c r="R734" s="24"/>
    </row>
    <row r="735" spans="1:18" ht="15.75" customHeight="1" x14ac:dyDescent="0.2">
      <c r="A735" s="24"/>
      <c r="B735" s="24"/>
      <c r="C735" s="24"/>
      <c r="D735" s="24"/>
      <c r="E735" s="24"/>
      <c r="F735" s="24"/>
      <c r="G735" s="24"/>
      <c r="H735" s="40"/>
      <c r="I735" s="24"/>
      <c r="J735" s="24"/>
      <c r="K735" s="24"/>
      <c r="L735" s="24"/>
      <c r="M735" s="24"/>
      <c r="N735" s="24"/>
      <c r="O735" s="24"/>
      <c r="P735" s="24"/>
      <c r="Q735" s="24"/>
      <c r="R735" s="24"/>
    </row>
    <row r="736" spans="1:18" ht="15.75" customHeight="1" x14ac:dyDescent="0.2">
      <c r="A736" s="24"/>
      <c r="B736" s="24"/>
      <c r="C736" s="24"/>
      <c r="D736" s="24"/>
      <c r="E736" s="24"/>
      <c r="F736" s="24"/>
      <c r="G736" s="24"/>
      <c r="H736" s="40"/>
      <c r="I736" s="24"/>
      <c r="J736" s="24"/>
      <c r="K736" s="24"/>
      <c r="L736" s="24"/>
      <c r="M736" s="24"/>
      <c r="N736" s="24"/>
      <c r="O736" s="24"/>
      <c r="P736" s="24"/>
      <c r="Q736" s="24"/>
      <c r="R736" s="24"/>
    </row>
    <row r="737" spans="1:18" ht="15.75" customHeight="1" x14ac:dyDescent="0.2">
      <c r="A737" s="24"/>
      <c r="B737" s="24"/>
      <c r="C737" s="24"/>
      <c r="D737" s="24"/>
      <c r="E737" s="24"/>
      <c r="F737" s="24"/>
      <c r="G737" s="24"/>
      <c r="H737" s="40"/>
      <c r="I737" s="24"/>
      <c r="J737" s="24"/>
      <c r="K737" s="24"/>
      <c r="L737" s="24"/>
      <c r="M737" s="24"/>
      <c r="N737" s="24"/>
      <c r="O737" s="24"/>
      <c r="P737" s="24"/>
      <c r="Q737" s="24"/>
      <c r="R737" s="24"/>
    </row>
    <row r="738" spans="1:18" ht="15.75" customHeight="1" x14ac:dyDescent="0.2">
      <c r="A738" s="24"/>
      <c r="B738" s="24"/>
      <c r="C738" s="24"/>
      <c r="D738" s="24"/>
      <c r="E738" s="24"/>
      <c r="F738" s="24"/>
      <c r="G738" s="24"/>
      <c r="H738" s="40"/>
      <c r="I738" s="24"/>
      <c r="J738" s="24"/>
      <c r="K738" s="24"/>
      <c r="L738" s="24"/>
      <c r="M738" s="24"/>
      <c r="N738" s="24"/>
      <c r="O738" s="24"/>
      <c r="P738" s="24"/>
      <c r="Q738" s="24"/>
      <c r="R738" s="24"/>
    </row>
    <row r="739" spans="1:18" ht="15.75" customHeight="1" x14ac:dyDescent="0.2">
      <c r="A739" s="24"/>
      <c r="B739" s="24"/>
      <c r="C739" s="24"/>
      <c r="D739" s="24"/>
      <c r="E739" s="24"/>
      <c r="F739" s="24"/>
      <c r="G739" s="24"/>
      <c r="H739" s="40"/>
      <c r="I739" s="24"/>
      <c r="J739" s="24"/>
      <c r="K739" s="24"/>
      <c r="L739" s="24"/>
      <c r="M739" s="24"/>
      <c r="N739" s="24"/>
      <c r="O739" s="24"/>
      <c r="P739" s="24"/>
      <c r="Q739" s="24"/>
      <c r="R739" s="24"/>
    </row>
    <row r="740" spans="1:18" ht="15.75" customHeight="1" x14ac:dyDescent="0.2">
      <c r="A740" s="24"/>
      <c r="B740" s="24"/>
      <c r="C740" s="24"/>
      <c r="D740" s="24"/>
      <c r="E740" s="24"/>
      <c r="F740" s="24"/>
      <c r="G740" s="24"/>
      <c r="H740" s="40"/>
      <c r="I740" s="24"/>
      <c r="J740" s="24"/>
      <c r="K740" s="24"/>
      <c r="L740" s="24"/>
      <c r="M740" s="24"/>
      <c r="N740" s="24"/>
      <c r="O740" s="24"/>
      <c r="P740" s="24"/>
      <c r="Q740" s="24"/>
      <c r="R740" s="24"/>
    </row>
    <row r="741" spans="1:18" ht="15.75" customHeight="1" x14ac:dyDescent="0.2">
      <c r="A741" s="24"/>
      <c r="B741" s="24"/>
      <c r="C741" s="24"/>
      <c r="D741" s="24"/>
      <c r="E741" s="24"/>
      <c r="F741" s="24"/>
      <c r="G741" s="24"/>
      <c r="H741" s="40"/>
      <c r="I741" s="24"/>
      <c r="J741" s="24"/>
      <c r="K741" s="24"/>
      <c r="L741" s="24"/>
      <c r="M741" s="24"/>
      <c r="N741" s="24"/>
      <c r="O741" s="24"/>
      <c r="P741" s="24"/>
      <c r="Q741" s="24"/>
      <c r="R741" s="24"/>
    </row>
    <row r="742" spans="1:18" ht="15.75" customHeight="1" x14ac:dyDescent="0.2">
      <c r="A742" s="24"/>
      <c r="B742" s="24"/>
      <c r="C742" s="24"/>
      <c r="D742" s="24"/>
      <c r="E742" s="24"/>
      <c r="F742" s="24"/>
      <c r="G742" s="24"/>
      <c r="H742" s="40"/>
      <c r="I742" s="24"/>
      <c r="J742" s="24"/>
      <c r="K742" s="24"/>
      <c r="L742" s="24"/>
      <c r="M742" s="24"/>
      <c r="N742" s="24"/>
      <c r="O742" s="24"/>
      <c r="P742" s="24"/>
      <c r="Q742" s="24"/>
      <c r="R742" s="24"/>
    </row>
    <row r="743" spans="1:18" ht="15.75" customHeight="1" x14ac:dyDescent="0.2">
      <c r="A743" s="24"/>
      <c r="B743" s="24"/>
      <c r="C743" s="24"/>
      <c r="D743" s="24"/>
      <c r="E743" s="24"/>
      <c r="F743" s="24"/>
      <c r="G743" s="24"/>
      <c r="H743" s="40"/>
      <c r="I743" s="24"/>
      <c r="J743" s="24"/>
      <c r="K743" s="24"/>
      <c r="L743" s="24"/>
      <c r="M743" s="24"/>
      <c r="N743" s="24"/>
      <c r="O743" s="24"/>
      <c r="P743" s="24"/>
      <c r="Q743" s="24"/>
      <c r="R743" s="24"/>
    </row>
    <row r="744" spans="1:18" ht="15.75" customHeight="1" x14ac:dyDescent="0.2">
      <c r="A744" s="24"/>
      <c r="B744" s="24"/>
      <c r="C744" s="24"/>
      <c r="D744" s="24"/>
      <c r="E744" s="24"/>
      <c r="F744" s="24"/>
      <c r="G744" s="24"/>
      <c r="H744" s="40"/>
      <c r="I744" s="24"/>
      <c r="J744" s="24"/>
      <c r="K744" s="24"/>
      <c r="L744" s="24"/>
      <c r="M744" s="24"/>
      <c r="N744" s="24"/>
      <c r="O744" s="24"/>
      <c r="P744" s="24"/>
      <c r="Q744" s="24"/>
      <c r="R744" s="24"/>
    </row>
    <row r="745" spans="1:18" ht="15.75" customHeight="1" x14ac:dyDescent="0.2">
      <c r="A745" s="24"/>
      <c r="B745" s="24"/>
      <c r="C745" s="24"/>
      <c r="D745" s="24"/>
      <c r="E745" s="24"/>
      <c r="F745" s="24"/>
      <c r="G745" s="24"/>
      <c r="H745" s="40"/>
      <c r="I745" s="24"/>
      <c r="J745" s="24"/>
      <c r="K745" s="24"/>
      <c r="L745" s="24"/>
      <c r="M745" s="24"/>
      <c r="N745" s="24"/>
      <c r="O745" s="24"/>
      <c r="P745" s="24"/>
      <c r="Q745" s="24"/>
      <c r="R745" s="24"/>
    </row>
    <row r="746" spans="1:18" ht="15.75" customHeight="1" x14ac:dyDescent="0.2">
      <c r="A746" s="24"/>
      <c r="B746" s="24"/>
      <c r="C746" s="24"/>
      <c r="D746" s="24"/>
      <c r="E746" s="24"/>
      <c r="F746" s="24"/>
      <c r="G746" s="24"/>
      <c r="H746" s="40"/>
      <c r="I746" s="24"/>
      <c r="J746" s="24"/>
      <c r="K746" s="24"/>
      <c r="L746" s="24"/>
      <c r="M746" s="24"/>
      <c r="N746" s="24"/>
      <c r="O746" s="24"/>
      <c r="P746" s="24"/>
      <c r="Q746" s="24"/>
      <c r="R746" s="24"/>
    </row>
    <row r="747" spans="1:18" ht="15.75" customHeight="1" x14ac:dyDescent="0.2">
      <c r="A747" s="24"/>
      <c r="B747" s="24"/>
      <c r="C747" s="24"/>
      <c r="D747" s="24"/>
      <c r="E747" s="24"/>
      <c r="F747" s="24"/>
      <c r="G747" s="24"/>
      <c r="H747" s="40"/>
      <c r="I747" s="24"/>
      <c r="J747" s="24"/>
      <c r="K747" s="24"/>
      <c r="L747" s="24"/>
      <c r="M747" s="24"/>
      <c r="N747" s="24"/>
      <c r="O747" s="24"/>
      <c r="P747" s="24"/>
      <c r="Q747" s="24"/>
      <c r="R747" s="24"/>
    </row>
    <row r="748" spans="1:18" ht="15.75" customHeight="1" x14ac:dyDescent="0.2">
      <c r="A748" s="24"/>
      <c r="B748" s="24"/>
      <c r="C748" s="24"/>
      <c r="D748" s="24"/>
      <c r="E748" s="24"/>
      <c r="F748" s="24"/>
      <c r="G748" s="24"/>
      <c r="H748" s="40"/>
      <c r="I748" s="24"/>
      <c r="J748" s="24"/>
      <c r="K748" s="24"/>
      <c r="L748" s="24"/>
      <c r="M748" s="24"/>
      <c r="N748" s="24"/>
      <c r="O748" s="24"/>
      <c r="P748" s="24"/>
      <c r="Q748" s="24"/>
      <c r="R748" s="24"/>
    </row>
    <row r="749" spans="1:18" ht="15.75" customHeight="1" x14ac:dyDescent="0.2">
      <c r="A749" s="24"/>
      <c r="B749" s="24"/>
      <c r="C749" s="24"/>
      <c r="D749" s="24"/>
      <c r="E749" s="24"/>
      <c r="F749" s="24"/>
      <c r="G749" s="24"/>
      <c r="H749" s="40"/>
      <c r="I749" s="24"/>
      <c r="J749" s="24"/>
      <c r="K749" s="24"/>
      <c r="L749" s="24"/>
      <c r="M749" s="24"/>
      <c r="N749" s="24"/>
      <c r="O749" s="24"/>
      <c r="P749" s="24"/>
      <c r="Q749" s="24"/>
      <c r="R749" s="24"/>
    </row>
    <row r="750" spans="1:18" ht="15.75" customHeight="1" x14ac:dyDescent="0.2">
      <c r="A750" s="24"/>
      <c r="B750" s="24"/>
      <c r="C750" s="24"/>
      <c r="D750" s="24"/>
      <c r="E750" s="24"/>
      <c r="F750" s="24"/>
      <c r="G750" s="24"/>
      <c r="H750" s="40"/>
      <c r="I750" s="24"/>
      <c r="J750" s="24"/>
      <c r="K750" s="24"/>
      <c r="L750" s="24"/>
      <c r="M750" s="24"/>
      <c r="N750" s="24"/>
      <c r="O750" s="24"/>
      <c r="P750" s="24"/>
      <c r="Q750" s="24"/>
      <c r="R750" s="24"/>
    </row>
    <row r="751" spans="1:18" ht="15.75" customHeight="1" x14ac:dyDescent="0.2">
      <c r="A751" s="24"/>
      <c r="B751" s="24"/>
      <c r="C751" s="24"/>
      <c r="D751" s="24"/>
      <c r="E751" s="24"/>
      <c r="F751" s="24"/>
      <c r="G751" s="24"/>
      <c r="H751" s="40"/>
      <c r="I751" s="24"/>
      <c r="J751" s="24"/>
      <c r="K751" s="24"/>
      <c r="L751" s="24"/>
      <c r="M751" s="24"/>
      <c r="N751" s="24"/>
      <c r="O751" s="24"/>
      <c r="P751" s="24"/>
      <c r="Q751" s="24"/>
      <c r="R751" s="24"/>
    </row>
    <row r="752" spans="1:18" ht="15.75" customHeight="1" x14ac:dyDescent="0.2">
      <c r="A752" s="24"/>
      <c r="B752" s="24"/>
      <c r="C752" s="24"/>
      <c r="D752" s="24"/>
      <c r="E752" s="24"/>
      <c r="F752" s="24"/>
      <c r="G752" s="24"/>
      <c r="H752" s="40"/>
      <c r="I752" s="24"/>
      <c r="J752" s="24"/>
      <c r="K752" s="24"/>
      <c r="L752" s="24"/>
      <c r="M752" s="24"/>
      <c r="N752" s="24"/>
      <c r="O752" s="24"/>
      <c r="P752" s="24"/>
      <c r="Q752" s="24"/>
      <c r="R752" s="24"/>
    </row>
    <row r="753" spans="1:18" ht="15.75" customHeight="1" x14ac:dyDescent="0.2">
      <c r="A753" s="24"/>
      <c r="B753" s="24"/>
      <c r="C753" s="24"/>
      <c r="D753" s="24"/>
      <c r="E753" s="24"/>
      <c r="F753" s="24"/>
      <c r="G753" s="24"/>
      <c r="H753" s="40"/>
      <c r="I753" s="24"/>
      <c r="J753" s="24"/>
      <c r="K753" s="24"/>
      <c r="L753" s="24"/>
      <c r="M753" s="24"/>
      <c r="N753" s="24"/>
      <c r="O753" s="24"/>
      <c r="P753" s="24"/>
      <c r="Q753" s="24"/>
      <c r="R753" s="24"/>
    </row>
    <row r="754" spans="1:18" ht="15.75" customHeight="1" x14ac:dyDescent="0.2">
      <c r="A754" s="24"/>
      <c r="B754" s="24"/>
      <c r="C754" s="24"/>
      <c r="D754" s="24"/>
      <c r="E754" s="24"/>
      <c r="F754" s="24"/>
      <c r="G754" s="24"/>
      <c r="H754" s="40"/>
      <c r="I754" s="24"/>
      <c r="J754" s="24"/>
      <c r="K754" s="24"/>
      <c r="L754" s="24"/>
      <c r="M754" s="24"/>
      <c r="N754" s="24"/>
      <c r="O754" s="24"/>
      <c r="P754" s="24"/>
      <c r="Q754" s="24"/>
      <c r="R754" s="24"/>
    </row>
    <row r="755" spans="1:18" ht="15.75" customHeight="1" x14ac:dyDescent="0.2">
      <c r="A755" s="24"/>
      <c r="B755" s="24"/>
      <c r="C755" s="24"/>
      <c r="D755" s="24"/>
      <c r="E755" s="24"/>
      <c r="F755" s="24"/>
      <c r="G755" s="24"/>
      <c r="H755" s="40"/>
      <c r="I755" s="24"/>
      <c r="J755" s="24"/>
      <c r="K755" s="24"/>
      <c r="L755" s="24"/>
      <c r="M755" s="24"/>
      <c r="N755" s="24"/>
      <c r="O755" s="24"/>
      <c r="P755" s="24"/>
      <c r="Q755" s="24"/>
      <c r="R755" s="24"/>
    </row>
    <row r="756" spans="1:18" ht="15.75" customHeight="1" x14ac:dyDescent="0.2">
      <c r="A756" s="24"/>
      <c r="B756" s="24"/>
      <c r="C756" s="24"/>
      <c r="D756" s="24"/>
      <c r="E756" s="24"/>
      <c r="F756" s="24"/>
      <c r="G756" s="24"/>
      <c r="H756" s="40"/>
      <c r="I756" s="24"/>
      <c r="J756" s="24"/>
      <c r="K756" s="24"/>
      <c r="L756" s="24"/>
      <c r="M756" s="24"/>
      <c r="N756" s="24"/>
      <c r="O756" s="24"/>
      <c r="P756" s="24"/>
      <c r="Q756" s="24"/>
      <c r="R756" s="24"/>
    </row>
    <row r="757" spans="1:18" ht="15.75" customHeight="1" x14ac:dyDescent="0.2">
      <c r="A757" s="24"/>
      <c r="B757" s="24"/>
      <c r="C757" s="24"/>
      <c r="D757" s="24"/>
      <c r="E757" s="24"/>
      <c r="F757" s="24"/>
      <c r="G757" s="24"/>
      <c r="H757" s="40"/>
      <c r="I757" s="24"/>
      <c r="J757" s="24"/>
      <c r="K757" s="24"/>
      <c r="L757" s="24"/>
      <c r="M757" s="24"/>
      <c r="N757" s="24"/>
      <c r="O757" s="24"/>
      <c r="P757" s="24"/>
      <c r="Q757" s="24"/>
      <c r="R757" s="24"/>
    </row>
    <row r="758" spans="1:18" ht="15.75" customHeight="1" x14ac:dyDescent="0.2">
      <c r="A758" s="24"/>
      <c r="B758" s="24"/>
      <c r="C758" s="24"/>
      <c r="D758" s="24"/>
      <c r="E758" s="24"/>
      <c r="F758" s="24"/>
      <c r="G758" s="24"/>
      <c r="H758" s="40"/>
      <c r="I758" s="24"/>
      <c r="J758" s="24"/>
      <c r="K758" s="24"/>
      <c r="L758" s="24"/>
      <c r="M758" s="24"/>
      <c r="N758" s="24"/>
      <c r="O758" s="24"/>
      <c r="P758" s="24"/>
      <c r="Q758" s="24"/>
      <c r="R758" s="24"/>
    </row>
    <row r="759" spans="1:18" ht="15.75" customHeight="1" x14ac:dyDescent="0.2">
      <c r="A759" s="24"/>
      <c r="B759" s="24"/>
      <c r="C759" s="24"/>
      <c r="D759" s="24"/>
      <c r="E759" s="24"/>
      <c r="F759" s="24"/>
      <c r="G759" s="24"/>
      <c r="H759" s="40"/>
      <c r="I759" s="24"/>
      <c r="J759" s="24"/>
      <c r="K759" s="24"/>
      <c r="L759" s="24"/>
      <c r="M759" s="24"/>
      <c r="N759" s="24"/>
      <c r="O759" s="24"/>
      <c r="P759" s="24"/>
      <c r="Q759" s="24"/>
      <c r="R759" s="24"/>
    </row>
    <row r="760" spans="1:18" ht="15.75" customHeight="1" x14ac:dyDescent="0.2">
      <c r="A760" s="24"/>
      <c r="B760" s="24"/>
      <c r="C760" s="24"/>
      <c r="D760" s="24"/>
      <c r="E760" s="24"/>
      <c r="F760" s="24"/>
      <c r="G760" s="24"/>
      <c r="H760" s="40"/>
      <c r="I760" s="24"/>
      <c r="J760" s="24"/>
      <c r="K760" s="24"/>
      <c r="L760" s="24"/>
      <c r="M760" s="24"/>
      <c r="N760" s="24"/>
      <c r="O760" s="24"/>
      <c r="P760" s="24"/>
      <c r="Q760" s="24"/>
      <c r="R760" s="24"/>
    </row>
    <row r="761" spans="1:18" ht="15.75" customHeight="1" x14ac:dyDescent="0.2">
      <c r="A761" s="24"/>
      <c r="B761" s="24"/>
      <c r="C761" s="24"/>
      <c r="D761" s="24"/>
      <c r="E761" s="24"/>
      <c r="F761" s="24"/>
      <c r="G761" s="24"/>
      <c r="H761" s="40"/>
      <c r="I761" s="24"/>
      <c r="J761" s="24"/>
      <c r="K761" s="24"/>
      <c r="L761" s="24"/>
      <c r="M761" s="24"/>
      <c r="N761" s="24"/>
      <c r="O761" s="24"/>
      <c r="P761" s="24"/>
      <c r="Q761" s="24"/>
      <c r="R761" s="24"/>
    </row>
    <row r="762" spans="1:18" ht="15.75" customHeight="1" x14ac:dyDescent="0.2">
      <c r="A762" s="24"/>
      <c r="B762" s="24"/>
      <c r="C762" s="24"/>
      <c r="D762" s="24"/>
      <c r="E762" s="24"/>
      <c r="F762" s="24"/>
      <c r="G762" s="24"/>
      <c r="H762" s="40"/>
      <c r="I762" s="24"/>
      <c r="J762" s="24"/>
      <c r="K762" s="24"/>
      <c r="L762" s="24"/>
      <c r="M762" s="24"/>
      <c r="N762" s="24"/>
      <c r="O762" s="24"/>
      <c r="P762" s="24"/>
      <c r="Q762" s="24"/>
      <c r="R762" s="24"/>
    </row>
    <row r="763" spans="1:18" ht="15.75" customHeight="1" x14ac:dyDescent="0.2">
      <c r="A763" s="24"/>
      <c r="B763" s="24"/>
      <c r="C763" s="24"/>
      <c r="D763" s="24"/>
      <c r="E763" s="24"/>
      <c r="F763" s="24"/>
      <c r="G763" s="24"/>
      <c r="H763" s="40"/>
      <c r="I763" s="24"/>
      <c r="J763" s="24"/>
      <c r="K763" s="24"/>
      <c r="L763" s="24"/>
      <c r="M763" s="24"/>
      <c r="N763" s="24"/>
      <c r="O763" s="24"/>
      <c r="P763" s="24"/>
      <c r="Q763" s="24"/>
      <c r="R763" s="24"/>
    </row>
    <row r="764" spans="1:18" ht="15.75" customHeight="1" x14ac:dyDescent="0.2">
      <c r="A764" s="24"/>
      <c r="B764" s="24"/>
      <c r="C764" s="24"/>
      <c r="D764" s="24"/>
      <c r="E764" s="24"/>
      <c r="F764" s="24"/>
      <c r="G764" s="24"/>
      <c r="H764" s="40"/>
      <c r="I764" s="24"/>
      <c r="J764" s="24"/>
      <c r="K764" s="24"/>
      <c r="L764" s="24"/>
      <c r="M764" s="24"/>
      <c r="N764" s="24"/>
      <c r="O764" s="24"/>
      <c r="P764" s="24"/>
      <c r="Q764" s="24"/>
      <c r="R764" s="24"/>
    </row>
    <row r="765" spans="1:18" ht="15.75" customHeight="1" x14ac:dyDescent="0.2">
      <c r="A765" s="24"/>
      <c r="B765" s="24"/>
      <c r="C765" s="24"/>
      <c r="D765" s="24"/>
      <c r="E765" s="24"/>
      <c r="F765" s="24"/>
      <c r="G765" s="24"/>
      <c r="H765" s="40"/>
      <c r="I765" s="24"/>
      <c r="J765" s="24"/>
      <c r="K765" s="24"/>
      <c r="L765" s="24"/>
      <c r="M765" s="24"/>
      <c r="N765" s="24"/>
      <c r="O765" s="24"/>
      <c r="P765" s="24"/>
      <c r="Q765" s="24"/>
      <c r="R765" s="24"/>
    </row>
    <row r="766" spans="1:18" ht="15.75" customHeight="1" x14ac:dyDescent="0.2">
      <c r="A766" s="24"/>
      <c r="B766" s="24"/>
      <c r="C766" s="24"/>
      <c r="D766" s="24"/>
      <c r="E766" s="24"/>
      <c r="F766" s="24"/>
      <c r="G766" s="24"/>
      <c r="H766" s="40"/>
      <c r="I766" s="24"/>
      <c r="J766" s="24"/>
      <c r="K766" s="24"/>
      <c r="L766" s="24"/>
      <c r="M766" s="24"/>
      <c r="N766" s="24"/>
      <c r="O766" s="24"/>
      <c r="P766" s="24"/>
      <c r="Q766" s="24"/>
      <c r="R766" s="24"/>
    </row>
    <row r="767" spans="1:18" ht="15.75" customHeight="1" x14ac:dyDescent="0.2">
      <c r="A767" s="24"/>
      <c r="B767" s="24"/>
      <c r="C767" s="24"/>
      <c r="D767" s="24"/>
      <c r="E767" s="24"/>
      <c r="F767" s="24"/>
      <c r="G767" s="24"/>
      <c r="H767" s="40"/>
      <c r="I767" s="24"/>
      <c r="J767" s="24"/>
      <c r="K767" s="24"/>
      <c r="L767" s="24"/>
      <c r="M767" s="24"/>
      <c r="N767" s="24"/>
      <c r="O767" s="24"/>
      <c r="P767" s="24"/>
      <c r="Q767" s="24"/>
      <c r="R767" s="24"/>
    </row>
    <row r="768" spans="1:18" ht="15.75" customHeight="1" x14ac:dyDescent="0.2">
      <c r="A768" s="24"/>
      <c r="B768" s="24"/>
      <c r="C768" s="24"/>
      <c r="D768" s="24"/>
      <c r="E768" s="24"/>
      <c r="F768" s="24"/>
      <c r="G768" s="24"/>
      <c r="H768" s="40"/>
      <c r="I768" s="24"/>
      <c r="J768" s="24"/>
      <c r="K768" s="24"/>
      <c r="L768" s="24"/>
      <c r="M768" s="24"/>
      <c r="N768" s="24"/>
      <c r="O768" s="24"/>
      <c r="P768" s="24"/>
      <c r="Q768" s="24"/>
      <c r="R768" s="24"/>
    </row>
    <row r="769" spans="1:18" ht="15.75" customHeight="1" x14ac:dyDescent="0.2">
      <c r="A769" s="24"/>
      <c r="B769" s="24"/>
      <c r="C769" s="24"/>
      <c r="D769" s="24"/>
      <c r="E769" s="24"/>
      <c r="F769" s="24"/>
      <c r="G769" s="24"/>
      <c r="H769" s="40"/>
      <c r="I769" s="24"/>
      <c r="J769" s="24"/>
      <c r="K769" s="24"/>
      <c r="L769" s="24"/>
      <c r="M769" s="24"/>
      <c r="N769" s="24"/>
      <c r="O769" s="24"/>
      <c r="P769" s="24"/>
      <c r="Q769" s="24"/>
      <c r="R769" s="24"/>
    </row>
    <row r="770" spans="1:18" ht="15.75" customHeight="1" x14ac:dyDescent="0.2">
      <c r="A770" s="24"/>
      <c r="B770" s="24"/>
      <c r="C770" s="24"/>
      <c r="D770" s="24"/>
      <c r="E770" s="24"/>
      <c r="F770" s="24"/>
      <c r="G770" s="24"/>
      <c r="H770" s="40"/>
      <c r="I770" s="24"/>
      <c r="J770" s="24"/>
      <c r="K770" s="24"/>
      <c r="L770" s="24"/>
      <c r="M770" s="24"/>
      <c r="N770" s="24"/>
      <c r="O770" s="24"/>
      <c r="P770" s="24"/>
      <c r="Q770" s="24"/>
      <c r="R770" s="24"/>
    </row>
    <row r="771" spans="1:18" ht="15.75" customHeight="1" x14ac:dyDescent="0.2">
      <c r="A771" s="24"/>
      <c r="B771" s="24"/>
      <c r="C771" s="24"/>
      <c r="D771" s="24"/>
      <c r="E771" s="24"/>
      <c r="F771" s="24"/>
      <c r="G771" s="24"/>
      <c r="H771" s="40"/>
      <c r="I771" s="24"/>
      <c r="J771" s="24"/>
      <c r="K771" s="24"/>
      <c r="L771" s="24"/>
      <c r="M771" s="24"/>
      <c r="N771" s="24"/>
      <c r="O771" s="24"/>
      <c r="P771" s="24"/>
      <c r="Q771" s="24"/>
      <c r="R771" s="24"/>
    </row>
    <row r="772" spans="1:18" ht="15.75" customHeight="1" x14ac:dyDescent="0.2">
      <c r="A772" s="24"/>
      <c r="B772" s="24"/>
      <c r="C772" s="24"/>
      <c r="D772" s="24"/>
      <c r="E772" s="24"/>
      <c r="F772" s="24"/>
      <c r="G772" s="24"/>
      <c r="H772" s="40"/>
      <c r="I772" s="24"/>
      <c r="J772" s="24"/>
      <c r="K772" s="24"/>
      <c r="L772" s="24"/>
      <c r="M772" s="24"/>
      <c r="N772" s="24"/>
      <c r="O772" s="24"/>
      <c r="P772" s="24"/>
      <c r="Q772" s="24"/>
      <c r="R772" s="24"/>
    </row>
    <row r="773" spans="1:18" ht="15.75" customHeight="1" x14ac:dyDescent="0.2">
      <c r="A773" s="24"/>
      <c r="B773" s="24"/>
      <c r="C773" s="24"/>
      <c r="D773" s="24"/>
      <c r="E773" s="24"/>
      <c r="F773" s="24"/>
      <c r="G773" s="24"/>
      <c r="H773" s="40"/>
      <c r="I773" s="24"/>
      <c r="J773" s="24"/>
      <c r="K773" s="24"/>
      <c r="L773" s="24"/>
      <c r="M773" s="24"/>
      <c r="N773" s="24"/>
      <c r="O773" s="24"/>
      <c r="P773" s="24"/>
      <c r="Q773" s="24"/>
      <c r="R773" s="24"/>
    </row>
    <row r="774" spans="1:18" ht="15.75" customHeight="1" x14ac:dyDescent="0.2">
      <c r="A774" s="24"/>
      <c r="B774" s="24"/>
      <c r="C774" s="24"/>
      <c r="D774" s="24"/>
      <c r="E774" s="24"/>
      <c r="F774" s="24"/>
      <c r="G774" s="24"/>
      <c r="H774" s="40"/>
      <c r="I774" s="24"/>
      <c r="J774" s="24"/>
      <c r="K774" s="24"/>
      <c r="L774" s="24"/>
      <c r="M774" s="24"/>
      <c r="N774" s="24"/>
      <c r="O774" s="24"/>
      <c r="P774" s="24"/>
      <c r="Q774" s="24"/>
      <c r="R774" s="24"/>
    </row>
    <row r="775" spans="1:18" ht="15.75" customHeight="1" x14ac:dyDescent="0.2">
      <c r="A775" s="24"/>
      <c r="B775" s="24"/>
      <c r="C775" s="24"/>
      <c r="D775" s="24"/>
      <c r="E775" s="24"/>
      <c r="F775" s="24"/>
      <c r="G775" s="24"/>
      <c r="H775" s="40"/>
      <c r="I775" s="24"/>
      <c r="J775" s="24"/>
      <c r="K775" s="24"/>
      <c r="L775" s="24"/>
      <c r="M775" s="24"/>
      <c r="N775" s="24"/>
      <c r="O775" s="24"/>
      <c r="P775" s="24"/>
      <c r="Q775" s="24"/>
      <c r="R775" s="24"/>
    </row>
    <row r="776" spans="1:18" ht="15.75" customHeight="1" x14ac:dyDescent="0.2">
      <c r="A776" s="24"/>
      <c r="B776" s="24"/>
      <c r="C776" s="24"/>
      <c r="D776" s="24"/>
      <c r="E776" s="24"/>
      <c r="F776" s="24"/>
      <c r="G776" s="24"/>
      <c r="H776" s="40"/>
      <c r="I776" s="24"/>
      <c r="J776" s="24"/>
      <c r="K776" s="24"/>
      <c r="L776" s="24"/>
      <c r="M776" s="24"/>
      <c r="N776" s="24"/>
      <c r="O776" s="24"/>
      <c r="P776" s="24"/>
      <c r="Q776" s="24"/>
      <c r="R776" s="24"/>
    </row>
    <row r="777" spans="1:18" ht="15.75" customHeight="1" x14ac:dyDescent="0.2">
      <c r="A777" s="24"/>
      <c r="B777" s="24"/>
      <c r="C777" s="24"/>
      <c r="D777" s="24"/>
      <c r="E777" s="24"/>
      <c r="F777" s="24"/>
      <c r="G777" s="24"/>
      <c r="H777" s="40"/>
      <c r="I777" s="24"/>
      <c r="J777" s="24"/>
      <c r="K777" s="24"/>
      <c r="L777" s="24"/>
      <c r="M777" s="24"/>
      <c r="N777" s="24"/>
      <c r="O777" s="24"/>
      <c r="P777" s="24"/>
      <c r="Q777" s="24"/>
      <c r="R777" s="24"/>
    </row>
    <row r="778" spans="1:18" ht="15.75" customHeight="1" x14ac:dyDescent="0.2">
      <c r="A778" s="24"/>
      <c r="B778" s="24"/>
      <c r="C778" s="24"/>
      <c r="D778" s="24"/>
      <c r="E778" s="24"/>
      <c r="F778" s="24"/>
      <c r="G778" s="24"/>
      <c r="H778" s="40"/>
      <c r="I778" s="24"/>
      <c r="J778" s="24"/>
      <c r="K778" s="24"/>
      <c r="L778" s="24"/>
      <c r="M778" s="24"/>
      <c r="N778" s="24"/>
      <c r="O778" s="24"/>
      <c r="P778" s="24"/>
      <c r="Q778" s="24"/>
      <c r="R778" s="24"/>
    </row>
    <row r="779" spans="1:18" ht="15.75" customHeight="1" x14ac:dyDescent="0.2">
      <c r="A779" s="24"/>
      <c r="B779" s="24"/>
      <c r="C779" s="24"/>
      <c r="D779" s="24"/>
      <c r="E779" s="24"/>
      <c r="F779" s="24"/>
      <c r="G779" s="24"/>
      <c r="H779" s="40"/>
      <c r="I779" s="24"/>
      <c r="J779" s="24"/>
      <c r="K779" s="24"/>
      <c r="L779" s="24"/>
      <c r="M779" s="24"/>
      <c r="N779" s="24"/>
      <c r="O779" s="24"/>
      <c r="P779" s="24"/>
      <c r="Q779" s="24"/>
      <c r="R779" s="24"/>
    </row>
    <row r="780" spans="1:18" ht="15.75" customHeight="1" x14ac:dyDescent="0.2">
      <c r="A780" s="24"/>
      <c r="B780" s="24"/>
      <c r="C780" s="24"/>
      <c r="D780" s="24"/>
      <c r="E780" s="24"/>
      <c r="F780" s="24"/>
      <c r="G780" s="24"/>
      <c r="H780" s="40"/>
      <c r="I780" s="24"/>
      <c r="J780" s="24"/>
      <c r="K780" s="24"/>
      <c r="L780" s="24"/>
      <c r="M780" s="24"/>
      <c r="N780" s="24"/>
      <c r="O780" s="24"/>
      <c r="P780" s="24"/>
      <c r="Q780" s="24"/>
      <c r="R780" s="24"/>
    </row>
    <row r="781" spans="1:18" ht="15.75" customHeight="1" x14ac:dyDescent="0.2">
      <c r="A781" s="24"/>
      <c r="B781" s="24"/>
      <c r="C781" s="24"/>
      <c r="D781" s="24"/>
      <c r="E781" s="24"/>
      <c r="F781" s="24"/>
      <c r="G781" s="24"/>
      <c r="H781" s="40"/>
      <c r="I781" s="24"/>
      <c r="J781" s="24"/>
      <c r="K781" s="24"/>
      <c r="L781" s="24"/>
      <c r="M781" s="24"/>
      <c r="N781" s="24"/>
      <c r="O781" s="24"/>
      <c r="P781" s="24"/>
      <c r="Q781" s="24"/>
      <c r="R781" s="24"/>
    </row>
    <row r="782" spans="1:18" ht="15.75" customHeight="1" x14ac:dyDescent="0.2">
      <c r="A782" s="24"/>
      <c r="B782" s="24"/>
      <c r="C782" s="24"/>
      <c r="D782" s="24"/>
      <c r="E782" s="24"/>
      <c r="F782" s="24"/>
      <c r="G782" s="24"/>
      <c r="H782" s="40"/>
      <c r="I782" s="24"/>
      <c r="J782" s="24"/>
      <c r="K782" s="24"/>
      <c r="L782" s="24"/>
      <c r="M782" s="24"/>
      <c r="N782" s="24"/>
      <c r="O782" s="24"/>
      <c r="P782" s="24"/>
      <c r="Q782" s="24"/>
      <c r="R782" s="24"/>
    </row>
    <row r="783" spans="1:18" ht="15.75" customHeight="1" x14ac:dyDescent="0.2">
      <c r="A783" s="24"/>
      <c r="B783" s="24"/>
      <c r="C783" s="24"/>
      <c r="D783" s="24"/>
      <c r="E783" s="24"/>
      <c r="F783" s="24"/>
      <c r="G783" s="24"/>
      <c r="H783" s="40"/>
      <c r="I783" s="24"/>
      <c r="J783" s="24"/>
      <c r="K783" s="24"/>
      <c r="L783" s="24"/>
      <c r="M783" s="24"/>
      <c r="N783" s="24"/>
      <c r="O783" s="24"/>
      <c r="P783" s="24"/>
      <c r="Q783" s="24"/>
      <c r="R783" s="24"/>
    </row>
    <row r="784" spans="1:18" ht="15.75" customHeight="1" x14ac:dyDescent="0.2">
      <c r="A784" s="24"/>
      <c r="B784" s="24"/>
      <c r="C784" s="24"/>
      <c r="D784" s="24"/>
      <c r="E784" s="24"/>
      <c r="F784" s="24"/>
      <c r="G784" s="24"/>
      <c r="H784" s="40"/>
      <c r="I784" s="24"/>
      <c r="J784" s="24"/>
      <c r="K784" s="24"/>
      <c r="L784" s="24"/>
      <c r="M784" s="24"/>
      <c r="N784" s="24"/>
      <c r="O784" s="24"/>
      <c r="P784" s="24"/>
      <c r="Q784" s="24"/>
      <c r="R784" s="24"/>
    </row>
    <row r="785" spans="1:18" ht="15.75" customHeight="1" x14ac:dyDescent="0.2">
      <c r="A785" s="24"/>
      <c r="B785" s="24"/>
      <c r="C785" s="24"/>
      <c r="D785" s="24"/>
      <c r="E785" s="24"/>
      <c r="F785" s="24"/>
      <c r="G785" s="24"/>
      <c r="H785" s="40"/>
      <c r="I785" s="24"/>
      <c r="J785" s="24"/>
      <c r="K785" s="24"/>
      <c r="L785" s="24"/>
      <c r="M785" s="24"/>
      <c r="N785" s="24"/>
      <c r="O785" s="24"/>
      <c r="P785" s="24"/>
      <c r="Q785" s="24"/>
      <c r="R785" s="24"/>
    </row>
    <row r="786" spans="1:18" ht="15.75" customHeight="1" x14ac:dyDescent="0.2">
      <c r="A786" s="24"/>
      <c r="B786" s="24"/>
      <c r="C786" s="24"/>
      <c r="D786" s="24"/>
      <c r="E786" s="24"/>
      <c r="F786" s="24"/>
      <c r="G786" s="24"/>
      <c r="H786" s="40"/>
      <c r="I786" s="24"/>
      <c r="J786" s="24"/>
      <c r="K786" s="24"/>
      <c r="L786" s="24"/>
      <c r="M786" s="24"/>
      <c r="N786" s="24"/>
      <c r="O786" s="24"/>
      <c r="P786" s="24"/>
      <c r="Q786" s="24"/>
      <c r="R786" s="24"/>
    </row>
    <row r="787" spans="1:18" ht="15.75" customHeight="1" x14ac:dyDescent="0.2">
      <c r="A787" s="24"/>
      <c r="B787" s="24"/>
      <c r="C787" s="24"/>
      <c r="D787" s="24"/>
      <c r="E787" s="24"/>
      <c r="F787" s="24"/>
      <c r="G787" s="24"/>
      <c r="H787" s="40"/>
      <c r="I787" s="24"/>
      <c r="J787" s="24"/>
      <c r="K787" s="24"/>
      <c r="L787" s="24"/>
      <c r="M787" s="24"/>
      <c r="N787" s="24"/>
      <c r="O787" s="24"/>
      <c r="P787" s="24"/>
      <c r="Q787" s="24"/>
      <c r="R787" s="24"/>
    </row>
    <row r="788" spans="1:18" ht="15.75" customHeight="1" x14ac:dyDescent="0.2">
      <c r="A788" s="24"/>
      <c r="B788" s="24"/>
      <c r="C788" s="24"/>
      <c r="D788" s="24"/>
      <c r="E788" s="24"/>
      <c r="F788" s="24"/>
      <c r="G788" s="24"/>
      <c r="H788" s="40"/>
      <c r="I788" s="24"/>
      <c r="J788" s="24"/>
      <c r="K788" s="24"/>
      <c r="L788" s="24"/>
      <c r="M788" s="24"/>
      <c r="N788" s="24"/>
      <c r="O788" s="24"/>
      <c r="P788" s="24"/>
      <c r="Q788" s="24"/>
      <c r="R788" s="24"/>
    </row>
    <row r="789" spans="1:18" ht="15.75" customHeight="1" x14ac:dyDescent="0.2">
      <c r="A789" s="24"/>
      <c r="B789" s="24"/>
      <c r="C789" s="24"/>
      <c r="D789" s="24"/>
      <c r="E789" s="24"/>
      <c r="F789" s="24"/>
      <c r="G789" s="24"/>
      <c r="H789" s="40"/>
      <c r="I789" s="24"/>
      <c r="J789" s="24"/>
      <c r="K789" s="24"/>
      <c r="L789" s="24"/>
      <c r="M789" s="24"/>
      <c r="N789" s="24"/>
      <c r="O789" s="24"/>
      <c r="P789" s="24"/>
      <c r="Q789" s="24"/>
      <c r="R789" s="24"/>
    </row>
    <row r="790" spans="1:18" ht="15.75" customHeight="1" x14ac:dyDescent="0.2">
      <c r="A790" s="24"/>
      <c r="B790" s="24"/>
      <c r="C790" s="24"/>
      <c r="D790" s="24"/>
      <c r="E790" s="24"/>
      <c r="F790" s="24"/>
      <c r="G790" s="24"/>
      <c r="H790" s="40"/>
      <c r="I790" s="24"/>
      <c r="J790" s="24"/>
      <c r="K790" s="24"/>
      <c r="L790" s="24"/>
      <c r="M790" s="24"/>
      <c r="N790" s="24"/>
      <c r="O790" s="24"/>
      <c r="P790" s="24"/>
      <c r="Q790" s="24"/>
      <c r="R790" s="24"/>
    </row>
    <row r="791" spans="1:18" ht="15.75" customHeight="1" x14ac:dyDescent="0.2">
      <c r="A791" s="24"/>
      <c r="B791" s="24"/>
      <c r="C791" s="24"/>
      <c r="D791" s="24"/>
      <c r="E791" s="24"/>
      <c r="F791" s="24"/>
      <c r="G791" s="24"/>
      <c r="H791" s="40"/>
      <c r="I791" s="24"/>
      <c r="J791" s="24"/>
      <c r="K791" s="24"/>
      <c r="L791" s="24"/>
      <c r="M791" s="24"/>
      <c r="N791" s="24"/>
      <c r="O791" s="24"/>
      <c r="P791" s="24"/>
      <c r="Q791" s="24"/>
      <c r="R791" s="24"/>
    </row>
    <row r="792" spans="1:18" ht="15.75" customHeight="1" x14ac:dyDescent="0.2">
      <c r="A792" s="24"/>
      <c r="B792" s="24"/>
      <c r="C792" s="24"/>
      <c r="D792" s="24"/>
      <c r="E792" s="24"/>
      <c r="F792" s="24"/>
      <c r="G792" s="24"/>
      <c r="H792" s="40"/>
      <c r="I792" s="24"/>
      <c r="J792" s="24"/>
      <c r="K792" s="24"/>
      <c r="L792" s="24"/>
      <c r="M792" s="24"/>
      <c r="N792" s="24"/>
      <c r="O792" s="24"/>
      <c r="P792" s="24"/>
      <c r="Q792" s="24"/>
      <c r="R792" s="24"/>
    </row>
    <row r="793" spans="1:18" ht="15.75" customHeight="1" x14ac:dyDescent="0.2">
      <c r="A793" s="24"/>
      <c r="B793" s="24"/>
      <c r="C793" s="24"/>
      <c r="D793" s="24"/>
      <c r="E793" s="24"/>
      <c r="F793" s="24"/>
      <c r="G793" s="24"/>
      <c r="H793" s="40"/>
      <c r="I793" s="24"/>
      <c r="J793" s="24"/>
      <c r="K793" s="24"/>
      <c r="L793" s="24"/>
      <c r="M793" s="24"/>
      <c r="N793" s="24"/>
      <c r="O793" s="24"/>
      <c r="P793" s="24"/>
      <c r="Q793" s="24"/>
      <c r="R793" s="24"/>
    </row>
    <row r="794" spans="1:18" ht="15.75" customHeight="1" x14ac:dyDescent="0.2">
      <c r="A794" s="24"/>
      <c r="B794" s="24"/>
      <c r="C794" s="24"/>
      <c r="D794" s="24"/>
      <c r="E794" s="24"/>
      <c r="F794" s="24"/>
      <c r="G794" s="24"/>
      <c r="H794" s="40"/>
      <c r="I794" s="24"/>
      <c r="J794" s="24"/>
      <c r="K794" s="24"/>
      <c r="L794" s="24"/>
      <c r="M794" s="24"/>
      <c r="N794" s="24"/>
      <c r="O794" s="24"/>
      <c r="P794" s="24"/>
      <c r="Q794" s="24"/>
      <c r="R794" s="24"/>
    </row>
    <row r="795" spans="1:18" ht="15.75" customHeight="1" x14ac:dyDescent="0.2">
      <c r="A795" s="24"/>
      <c r="B795" s="24"/>
      <c r="C795" s="24"/>
      <c r="D795" s="24"/>
      <c r="E795" s="24"/>
      <c r="F795" s="24"/>
      <c r="G795" s="24"/>
      <c r="H795" s="40"/>
      <c r="I795" s="24"/>
      <c r="J795" s="24"/>
      <c r="K795" s="24"/>
      <c r="L795" s="24"/>
      <c r="M795" s="24"/>
      <c r="N795" s="24"/>
      <c r="O795" s="24"/>
      <c r="P795" s="24"/>
      <c r="Q795" s="24"/>
      <c r="R795" s="24"/>
    </row>
    <row r="796" spans="1:18" ht="15.75" customHeight="1" x14ac:dyDescent="0.2">
      <c r="A796" s="24"/>
      <c r="B796" s="24"/>
      <c r="C796" s="24"/>
      <c r="D796" s="24"/>
      <c r="E796" s="24"/>
      <c r="F796" s="24"/>
      <c r="G796" s="24"/>
      <c r="H796" s="40"/>
      <c r="I796" s="24"/>
      <c r="J796" s="24"/>
      <c r="K796" s="24"/>
      <c r="L796" s="24"/>
      <c r="M796" s="24"/>
      <c r="N796" s="24"/>
      <c r="O796" s="24"/>
      <c r="P796" s="24"/>
      <c r="Q796" s="24"/>
      <c r="R796" s="24"/>
    </row>
    <row r="797" spans="1:18" ht="15.75" customHeight="1" x14ac:dyDescent="0.2">
      <c r="A797" s="24"/>
      <c r="B797" s="24"/>
      <c r="C797" s="24"/>
      <c r="D797" s="24"/>
      <c r="E797" s="24"/>
      <c r="F797" s="24"/>
      <c r="G797" s="24"/>
      <c r="H797" s="40"/>
      <c r="I797" s="24"/>
      <c r="J797" s="24"/>
      <c r="K797" s="24"/>
      <c r="L797" s="24"/>
      <c r="M797" s="24"/>
      <c r="N797" s="24"/>
      <c r="O797" s="24"/>
      <c r="P797" s="24"/>
      <c r="Q797" s="24"/>
      <c r="R797" s="24"/>
    </row>
    <row r="798" spans="1:18" ht="15.75" customHeight="1" x14ac:dyDescent="0.2">
      <c r="A798" s="24"/>
      <c r="B798" s="24"/>
      <c r="C798" s="24"/>
      <c r="D798" s="24"/>
      <c r="E798" s="24"/>
      <c r="F798" s="24"/>
      <c r="G798" s="24"/>
      <c r="H798" s="40"/>
      <c r="I798" s="24"/>
      <c r="J798" s="24"/>
      <c r="K798" s="24"/>
      <c r="L798" s="24"/>
      <c r="M798" s="24"/>
      <c r="N798" s="24"/>
      <c r="O798" s="24"/>
      <c r="P798" s="24"/>
      <c r="Q798" s="24"/>
      <c r="R798" s="24"/>
    </row>
    <row r="799" spans="1:18" ht="15.75" customHeight="1" x14ac:dyDescent="0.2">
      <c r="A799" s="24"/>
      <c r="B799" s="24"/>
      <c r="C799" s="24"/>
      <c r="D799" s="24"/>
      <c r="E799" s="24"/>
      <c r="F799" s="24"/>
      <c r="G799" s="24"/>
      <c r="H799" s="40"/>
      <c r="I799" s="24"/>
      <c r="J799" s="24"/>
      <c r="K799" s="24"/>
      <c r="L799" s="24"/>
      <c r="M799" s="24"/>
      <c r="N799" s="24"/>
      <c r="O799" s="24"/>
      <c r="P799" s="24"/>
      <c r="Q799" s="24"/>
      <c r="R799" s="24"/>
    </row>
    <row r="800" spans="1:18" ht="15.75" customHeight="1" x14ac:dyDescent="0.2">
      <c r="A800" s="24"/>
      <c r="B800" s="24"/>
      <c r="C800" s="24"/>
      <c r="D800" s="24"/>
      <c r="E800" s="24"/>
      <c r="F800" s="24"/>
      <c r="G800" s="24"/>
      <c r="H800" s="40"/>
      <c r="I800" s="24"/>
      <c r="J800" s="24"/>
      <c r="K800" s="24"/>
      <c r="L800" s="24"/>
      <c r="M800" s="24"/>
      <c r="N800" s="24"/>
      <c r="O800" s="24"/>
      <c r="P800" s="24"/>
      <c r="Q800" s="24"/>
      <c r="R800" s="24"/>
    </row>
    <row r="801" spans="1:18" ht="15.75" customHeight="1" x14ac:dyDescent="0.2">
      <c r="A801" s="24"/>
      <c r="B801" s="24"/>
      <c r="C801" s="24"/>
      <c r="D801" s="24"/>
      <c r="E801" s="24"/>
      <c r="F801" s="24"/>
      <c r="G801" s="24"/>
      <c r="H801" s="40"/>
      <c r="I801" s="24"/>
      <c r="J801" s="24"/>
      <c r="K801" s="24"/>
      <c r="L801" s="24"/>
      <c r="M801" s="24"/>
      <c r="N801" s="24"/>
      <c r="O801" s="24"/>
      <c r="P801" s="24"/>
      <c r="Q801" s="24"/>
      <c r="R801" s="24"/>
    </row>
    <row r="802" spans="1:18" ht="15.75" customHeight="1" x14ac:dyDescent="0.2">
      <c r="A802" s="24"/>
      <c r="B802" s="24"/>
      <c r="C802" s="24"/>
      <c r="D802" s="24"/>
      <c r="E802" s="24"/>
      <c r="F802" s="24"/>
      <c r="G802" s="24"/>
      <c r="H802" s="40"/>
      <c r="I802" s="24"/>
      <c r="J802" s="24"/>
      <c r="K802" s="24"/>
      <c r="L802" s="24"/>
      <c r="M802" s="24"/>
      <c r="N802" s="24"/>
      <c r="O802" s="24"/>
      <c r="P802" s="24"/>
      <c r="Q802" s="24"/>
      <c r="R802" s="24"/>
    </row>
    <row r="803" spans="1:18" ht="15.75" customHeight="1" x14ac:dyDescent="0.2">
      <c r="A803" s="24"/>
      <c r="B803" s="24"/>
      <c r="C803" s="24"/>
      <c r="D803" s="24"/>
      <c r="E803" s="24"/>
      <c r="F803" s="24"/>
      <c r="G803" s="24"/>
      <c r="H803" s="40"/>
      <c r="I803" s="24"/>
      <c r="J803" s="24"/>
      <c r="K803" s="24"/>
      <c r="L803" s="24"/>
      <c r="M803" s="24"/>
      <c r="N803" s="24"/>
      <c r="O803" s="24"/>
      <c r="P803" s="24"/>
      <c r="Q803" s="24"/>
      <c r="R803" s="24"/>
    </row>
    <row r="804" spans="1:18" ht="15.75" customHeight="1" x14ac:dyDescent="0.2">
      <c r="A804" s="24"/>
      <c r="B804" s="24"/>
      <c r="C804" s="24"/>
      <c r="D804" s="24"/>
      <c r="E804" s="24"/>
      <c r="F804" s="24"/>
      <c r="G804" s="24"/>
      <c r="H804" s="40"/>
      <c r="I804" s="24"/>
      <c r="J804" s="24"/>
      <c r="K804" s="24"/>
      <c r="L804" s="24"/>
      <c r="M804" s="24"/>
      <c r="N804" s="24"/>
      <c r="O804" s="24"/>
      <c r="P804" s="24"/>
      <c r="Q804" s="24"/>
      <c r="R804" s="24"/>
    </row>
    <row r="805" spans="1:18" ht="15.75" customHeight="1" x14ac:dyDescent="0.2">
      <c r="A805" s="24"/>
      <c r="B805" s="24"/>
      <c r="C805" s="24"/>
      <c r="D805" s="24"/>
      <c r="E805" s="24"/>
      <c r="F805" s="24"/>
      <c r="G805" s="24"/>
      <c r="H805" s="40"/>
      <c r="I805" s="24"/>
      <c r="J805" s="24"/>
      <c r="K805" s="24"/>
      <c r="L805" s="24"/>
      <c r="M805" s="24"/>
      <c r="N805" s="24"/>
      <c r="O805" s="24"/>
      <c r="P805" s="24"/>
      <c r="Q805" s="24"/>
      <c r="R805" s="24"/>
    </row>
    <row r="806" spans="1:18" ht="15.75" customHeight="1" x14ac:dyDescent="0.2">
      <c r="A806" s="24"/>
      <c r="B806" s="24"/>
      <c r="C806" s="24"/>
      <c r="D806" s="24"/>
      <c r="E806" s="24"/>
      <c r="F806" s="24"/>
      <c r="G806" s="24"/>
      <c r="H806" s="40"/>
      <c r="I806" s="24"/>
      <c r="J806" s="24"/>
      <c r="K806" s="24"/>
      <c r="L806" s="24"/>
      <c r="M806" s="24"/>
      <c r="N806" s="24"/>
      <c r="O806" s="24"/>
      <c r="P806" s="24"/>
      <c r="Q806" s="24"/>
      <c r="R806" s="24"/>
    </row>
    <row r="807" spans="1:18" ht="15.75" customHeight="1" x14ac:dyDescent="0.2">
      <c r="A807" s="24"/>
      <c r="B807" s="24"/>
      <c r="C807" s="24"/>
      <c r="D807" s="24"/>
      <c r="E807" s="24"/>
      <c r="F807" s="24"/>
      <c r="G807" s="24"/>
      <c r="H807" s="40"/>
      <c r="I807" s="24"/>
      <c r="J807" s="24"/>
      <c r="K807" s="24"/>
      <c r="L807" s="24"/>
      <c r="M807" s="24"/>
      <c r="N807" s="24"/>
      <c r="O807" s="24"/>
      <c r="P807" s="24"/>
      <c r="Q807" s="24"/>
      <c r="R807" s="24"/>
    </row>
    <row r="808" spans="1:18" ht="15.75" customHeight="1" x14ac:dyDescent="0.2">
      <c r="A808" s="24"/>
      <c r="B808" s="24"/>
      <c r="C808" s="24"/>
      <c r="D808" s="24"/>
      <c r="E808" s="24"/>
      <c r="F808" s="24"/>
      <c r="G808" s="24"/>
      <c r="H808" s="40"/>
      <c r="I808" s="24"/>
      <c r="J808" s="24"/>
      <c r="K808" s="24"/>
      <c r="L808" s="24"/>
      <c r="M808" s="24"/>
      <c r="N808" s="24"/>
      <c r="O808" s="24"/>
      <c r="P808" s="24"/>
      <c r="Q808" s="24"/>
      <c r="R808" s="24"/>
    </row>
    <row r="809" spans="1:18" ht="15.75" customHeight="1" x14ac:dyDescent="0.2">
      <c r="A809" s="24"/>
      <c r="B809" s="24"/>
      <c r="C809" s="24"/>
      <c r="D809" s="24"/>
      <c r="E809" s="24"/>
      <c r="F809" s="24"/>
      <c r="G809" s="24"/>
      <c r="H809" s="40"/>
      <c r="I809" s="24"/>
      <c r="J809" s="24"/>
      <c r="K809" s="24"/>
      <c r="L809" s="24"/>
      <c r="M809" s="24"/>
      <c r="N809" s="24"/>
      <c r="O809" s="24"/>
      <c r="P809" s="24"/>
      <c r="Q809" s="24"/>
      <c r="R809" s="24"/>
    </row>
    <row r="810" spans="1:18" ht="15.75" customHeight="1" x14ac:dyDescent="0.2">
      <c r="A810" s="24"/>
      <c r="B810" s="24"/>
      <c r="C810" s="24"/>
      <c r="D810" s="24"/>
      <c r="E810" s="24"/>
      <c r="F810" s="24"/>
      <c r="G810" s="24"/>
      <c r="H810" s="40"/>
      <c r="I810" s="24"/>
      <c r="J810" s="24"/>
      <c r="K810" s="24"/>
      <c r="L810" s="24"/>
      <c r="M810" s="24"/>
      <c r="N810" s="24"/>
      <c r="O810" s="24"/>
      <c r="P810" s="24"/>
      <c r="Q810" s="24"/>
      <c r="R810" s="24"/>
    </row>
    <row r="811" spans="1:18" ht="15.75" customHeight="1" x14ac:dyDescent="0.2">
      <c r="A811" s="24"/>
      <c r="B811" s="24"/>
      <c r="C811" s="24"/>
      <c r="D811" s="24"/>
      <c r="E811" s="24"/>
      <c r="F811" s="24"/>
      <c r="G811" s="24"/>
      <c r="H811" s="40"/>
      <c r="I811" s="24"/>
      <c r="J811" s="24"/>
      <c r="K811" s="24"/>
      <c r="L811" s="24"/>
      <c r="M811" s="24"/>
      <c r="N811" s="24"/>
      <c r="O811" s="24"/>
      <c r="P811" s="24"/>
      <c r="Q811" s="24"/>
      <c r="R811" s="24"/>
    </row>
    <row r="812" spans="1:18" ht="15.75" customHeight="1" x14ac:dyDescent="0.2">
      <c r="A812" s="24"/>
      <c r="B812" s="24"/>
      <c r="C812" s="24"/>
      <c r="D812" s="24"/>
      <c r="E812" s="24"/>
      <c r="F812" s="24"/>
      <c r="G812" s="24"/>
      <c r="H812" s="40"/>
      <c r="I812" s="24"/>
      <c r="J812" s="24"/>
      <c r="K812" s="24"/>
      <c r="L812" s="24"/>
      <c r="M812" s="24"/>
      <c r="N812" s="24"/>
      <c r="O812" s="24"/>
      <c r="P812" s="24"/>
      <c r="Q812" s="24"/>
      <c r="R812" s="24"/>
    </row>
    <row r="813" spans="1:18" ht="15.75" customHeight="1" x14ac:dyDescent="0.2">
      <c r="A813" s="24"/>
      <c r="B813" s="24"/>
      <c r="C813" s="24"/>
      <c r="D813" s="24"/>
      <c r="E813" s="24"/>
      <c r="F813" s="24"/>
      <c r="G813" s="24"/>
      <c r="H813" s="40"/>
      <c r="I813" s="24"/>
      <c r="J813" s="24"/>
      <c r="K813" s="24"/>
      <c r="L813" s="24"/>
      <c r="M813" s="24"/>
      <c r="N813" s="24"/>
      <c r="O813" s="24"/>
      <c r="P813" s="24"/>
      <c r="Q813" s="24"/>
      <c r="R813" s="24"/>
    </row>
    <row r="814" spans="1:18" ht="15.75" customHeight="1" x14ac:dyDescent="0.2">
      <c r="A814" s="24"/>
      <c r="B814" s="24"/>
      <c r="C814" s="24"/>
      <c r="D814" s="24"/>
      <c r="E814" s="24"/>
      <c r="F814" s="24"/>
      <c r="G814" s="24"/>
      <c r="H814" s="40"/>
      <c r="I814" s="24"/>
      <c r="J814" s="24"/>
      <c r="K814" s="24"/>
      <c r="L814" s="24"/>
      <c r="M814" s="24"/>
      <c r="N814" s="24"/>
      <c r="O814" s="24"/>
      <c r="P814" s="24"/>
      <c r="Q814" s="24"/>
      <c r="R814" s="24"/>
    </row>
    <row r="815" spans="1:18" ht="15.75" customHeight="1" x14ac:dyDescent="0.2">
      <c r="A815" s="24"/>
      <c r="B815" s="24"/>
      <c r="C815" s="24"/>
      <c r="D815" s="24"/>
      <c r="E815" s="24"/>
      <c r="F815" s="24"/>
      <c r="G815" s="24"/>
      <c r="H815" s="40"/>
      <c r="I815" s="24"/>
      <c r="J815" s="24"/>
      <c r="K815" s="24"/>
      <c r="L815" s="24"/>
      <c r="M815" s="24"/>
      <c r="N815" s="24"/>
      <c r="O815" s="24"/>
      <c r="P815" s="24"/>
      <c r="Q815" s="24"/>
      <c r="R815" s="24"/>
    </row>
    <row r="816" spans="1:18" ht="15.75" customHeight="1" x14ac:dyDescent="0.2">
      <c r="A816" s="24"/>
      <c r="B816" s="24"/>
      <c r="C816" s="24"/>
      <c r="D816" s="24"/>
      <c r="E816" s="24"/>
      <c r="F816" s="24"/>
      <c r="G816" s="24"/>
      <c r="H816" s="40"/>
      <c r="I816" s="24"/>
      <c r="J816" s="24"/>
      <c r="K816" s="24"/>
      <c r="L816" s="24"/>
      <c r="M816" s="24"/>
      <c r="N816" s="24"/>
      <c r="O816" s="24"/>
      <c r="P816" s="24"/>
      <c r="Q816" s="24"/>
      <c r="R816" s="24"/>
    </row>
    <row r="817" spans="1:18" ht="15.75" customHeight="1" x14ac:dyDescent="0.2">
      <c r="A817" s="24"/>
      <c r="B817" s="24"/>
      <c r="C817" s="24"/>
      <c r="D817" s="24"/>
      <c r="E817" s="24"/>
      <c r="F817" s="24"/>
      <c r="G817" s="24"/>
      <c r="H817" s="40"/>
      <c r="I817" s="24"/>
      <c r="J817" s="24"/>
      <c r="K817" s="24"/>
      <c r="L817" s="24"/>
      <c r="M817" s="24"/>
      <c r="N817" s="24"/>
      <c r="O817" s="24"/>
      <c r="P817" s="24"/>
      <c r="Q817" s="24"/>
      <c r="R817" s="24"/>
    </row>
    <row r="818" spans="1:18" ht="15.75" customHeight="1" x14ac:dyDescent="0.2">
      <c r="A818" s="24"/>
      <c r="B818" s="24"/>
      <c r="C818" s="24"/>
      <c r="D818" s="24"/>
      <c r="E818" s="24"/>
      <c r="F818" s="24"/>
      <c r="G818" s="24"/>
      <c r="H818" s="40"/>
      <c r="I818" s="24"/>
      <c r="J818" s="24"/>
      <c r="K818" s="24"/>
      <c r="L818" s="24"/>
      <c r="M818" s="24"/>
      <c r="N818" s="24"/>
      <c r="O818" s="24"/>
      <c r="P818" s="24"/>
      <c r="Q818" s="24"/>
      <c r="R818" s="24"/>
    </row>
    <row r="819" spans="1:18" ht="15.75" customHeight="1" x14ac:dyDescent="0.2">
      <c r="A819" s="24"/>
      <c r="B819" s="24"/>
      <c r="C819" s="24"/>
      <c r="D819" s="24"/>
      <c r="E819" s="24"/>
      <c r="F819" s="24"/>
      <c r="G819" s="24"/>
      <c r="H819" s="40"/>
      <c r="I819" s="24"/>
      <c r="J819" s="24"/>
      <c r="K819" s="24"/>
      <c r="L819" s="24"/>
      <c r="M819" s="24"/>
      <c r="N819" s="24"/>
      <c r="O819" s="24"/>
      <c r="P819" s="24"/>
      <c r="Q819" s="24"/>
      <c r="R819" s="24"/>
    </row>
    <row r="820" spans="1:18" ht="15.75" customHeight="1" x14ac:dyDescent="0.2">
      <c r="A820" s="24"/>
      <c r="B820" s="24"/>
      <c r="C820" s="24"/>
      <c r="D820" s="24"/>
      <c r="E820" s="24"/>
      <c r="F820" s="24"/>
      <c r="G820" s="24"/>
      <c r="H820" s="40"/>
      <c r="I820" s="24"/>
      <c r="J820" s="24"/>
      <c r="K820" s="24"/>
      <c r="L820" s="24"/>
      <c r="M820" s="24"/>
      <c r="N820" s="24"/>
      <c r="O820" s="24"/>
      <c r="P820" s="24"/>
      <c r="Q820" s="24"/>
      <c r="R820" s="24"/>
    </row>
    <row r="821" spans="1:18" ht="15.75" customHeight="1" x14ac:dyDescent="0.2">
      <c r="A821" s="24"/>
      <c r="B821" s="24"/>
      <c r="C821" s="24"/>
      <c r="D821" s="24"/>
      <c r="E821" s="24"/>
      <c r="F821" s="24"/>
      <c r="G821" s="24"/>
      <c r="H821" s="40"/>
      <c r="I821" s="24"/>
      <c r="J821" s="24"/>
      <c r="K821" s="24"/>
      <c r="L821" s="24"/>
      <c r="M821" s="24"/>
      <c r="N821" s="24"/>
      <c r="O821" s="24"/>
      <c r="P821" s="24"/>
      <c r="Q821" s="24"/>
      <c r="R821" s="24"/>
    </row>
    <row r="822" spans="1:18" ht="15.75" customHeight="1" x14ac:dyDescent="0.2">
      <c r="A822" s="24"/>
      <c r="B822" s="24"/>
      <c r="C822" s="24"/>
      <c r="D822" s="24"/>
      <c r="E822" s="24"/>
      <c r="F822" s="24"/>
      <c r="G822" s="24"/>
      <c r="H822" s="40"/>
      <c r="I822" s="24"/>
      <c r="J822" s="24"/>
      <c r="K822" s="24"/>
      <c r="L822" s="24"/>
      <c r="M822" s="24"/>
      <c r="N822" s="24"/>
      <c r="O822" s="24"/>
      <c r="P822" s="24"/>
      <c r="Q822" s="24"/>
      <c r="R822" s="24"/>
    </row>
    <row r="823" spans="1:18" ht="15.75" customHeight="1" x14ac:dyDescent="0.2">
      <c r="A823" s="24"/>
      <c r="B823" s="24"/>
      <c r="C823" s="24"/>
      <c r="D823" s="24"/>
      <c r="E823" s="24"/>
      <c r="F823" s="24"/>
      <c r="G823" s="24"/>
      <c r="H823" s="40"/>
      <c r="I823" s="24"/>
      <c r="J823" s="24"/>
      <c r="K823" s="24"/>
      <c r="L823" s="24"/>
      <c r="M823" s="24"/>
      <c r="N823" s="24"/>
      <c r="O823" s="24"/>
      <c r="P823" s="24"/>
      <c r="Q823" s="24"/>
      <c r="R823" s="24"/>
    </row>
    <row r="824" spans="1:18" ht="15.75" customHeight="1" x14ac:dyDescent="0.2">
      <c r="A824" s="24"/>
      <c r="B824" s="24"/>
      <c r="C824" s="24"/>
      <c r="D824" s="24"/>
      <c r="E824" s="24"/>
      <c r="F824" s="24"/>
      <c r="G824" s="24"/>
      <c r="H824" s="40"/>
      <c r="I824" s="24"/>
      <c r="J824" s="24"/>
      <c r="K824" s="24"/>
      <c r="L824" s="24"/>
      <c r="M824" s="24"/>
      <c r="N824" s="24"/>
      <c r="O824" s="24"/>
      <c r="P824" s="24"/>
      <c r="Q824" s="24"/>
      <c r="R824" s="24"/>
    </row>
    <row r="825" spans="1:18" ht="15.75" customHeight="1" x14ac:dyDescent="0.2">
      <c r="A825" s="24"/>
      <c r="B825" s="24"/>
      <c r="C825" s="24"/>
      <c r="D825" s="24"/>
      <c r="E825" s="24"/>
      <c r="F825" s="24"/>
      <c r="G825" s="24"/>
      <c r="H825" s="40"/>
      <c r="I825" s="24"/>
      <c r="J825" s="24"/>
      <c r="K825" s="24"/>
      <c r="L825" s="24"/>
      <c r="M825" s="24"/>
      <c r="N825" s="24"/>
      <c r="O825" s="24"/>
      <c r="P825" s="24"/>
      <c r="Q825" s="24"/>
      <c r="R825" s="24"/>
    </row>
    <row r="826" spans="1:18" ht="15.75" customHeight="1" x14ac:dyDescent="0.2">
      <c r="A826" s="24"/>
      <c r="B826" s="24"/>
      <c r="C826" s="24"/>
      <c r="D826" s="24"/>
      <c r="E826" s="24"/>
      <c r="F826" s="24"/>
      <c r="G826" s="24"/>
      <c r="H826" s="40"/>
      <c r="I826" s="24"/>
      <c r="J826" s="24"/>
      <c r="K826" s="24"/>
      <c r="L826" s="24"/>
      <c r="M826" s="24"/>
      <c r="N826" s="24"/>
      <c r="O826" s="24"/>
      <c r="P826" s="24"/>
      <c r="Q826" s="24"/>
      <c r="R826" s="24"/>
    </row>
    <row r="827" spans="1:18" ht="15.75" customHeight="1" x14ac:dyDescent="0.2">
      <c r="A827" s="24"/>
      <c r="B827" s="24"/>
      <c r="C827" s="24"/>
      <c r="D827" s="24"/>
      <c r="E827" s="24"/>
      <c r="F827" s="24"/>
      <c r="G827" s="24"/>
      <c r="H827" s="40"/>
      <c r="I827" s="24"/>
      <c r="J827" s="24"/>
      <c r="K827" s="24"/>
      <c r="L827" s="24"/>
      <c r="M827" s="24"/>
      <c r="N827" s="24"/>
      <c r="O827" s="24"/>
      <c r="P827" s="24"/>
      <c r="Q827" s="24"/>
      <c r="R827" s="24"/>
    </row>
    <row r="828" spans="1:18" ht="15.75" customHeight="1" x14ac:dyDescent="0.2">
      <c r="A828" s="24"/>
      <c r="B828" s="24"/>
      <c r="C828" s="24"/>
      <c r="D828" s="24"/>
      <c r="E828" s="24"/>
      <c r="F828" s="24"/>
      <c r="G828" s="24"/>
      <c r="H828" s="40"/>
      <c r="I828" s="24"/>
      <c r="J828" s="24"/>
      <c r="K828" s="24"/>
      <c r="L828" s="24"/>
      <c r="M828" s="24"/>
      <c r="N828" s="24"/>
      <c r="O828" s="24"/>
      <c r="P828" s="24"/>
      <c r="Q828" s="24"/>
      <c r="R828" s="24"/>
    </row>
    <row r="829" spans="1:18" ht="15.75" customHeight="1" x14ac:dyDescent="0.2">
      <c r="A829" s="24"/>
      <c r="B829" s="24"/>
      <c r="C829" s="24"/>
      <c r="D829" s="24"/>
      <c r="E829" s="24"/>
      <c r="F829" s="24"/>
      <c r="G829" s="24"/>
      <c r="H829" s="40"/>
      <c r="I829" s="24"/>
      <c r="J829" s="24"/>
      <c r="K829" s="24"/>
      <c r="L829" s="24"/>
      <c r="M829" s="24"/>
      <c r="N829" s="24"/>
      <c r="O829" s="24"/>
      <c r="P829" s="24"/>
      <c r="Q829" s="24"/>
      <c r="R829" s="24"/>
    </row>
    <row r="830" spans="1:18" ht="15.75" customHeight="1" x14ac:dyDescent="0.2">
      <c r="A830" s="24"/>
      <c r="B830" s="24"/>
      <c r="C830" s="24"/>
      <c r="D830" s="24"/>
      <c r="E830" s="24"/>
      <c r="F830" s="24"/>
      <c r="G830" s="24"/>
      <c r="H830" s="40"/>
      <c r="I830" s="24"/>
      <c r="J830" s="24"/>
      <c r="K830" s="24"/>
      <c r="L830" s="24"/>
      <c r="M830" s="24"/>
      <c r="N830" s="24"/>
      <c r="O830" s="24"/>
      <c r="P830" s="24"/>
      <c r="Q830" s="24"/>
      <c r="R830" s="24"/>
    </row>
    <row r="831" spans="1:18" ht="15.75" customHeight="1" x14ac:dyDescent="0.2">
      <c r="A831" s="24"/>
      <c r="B831" s="24"/>
      <c r="C831" s="24"/>
      <c r="D831" s="24"/>
      <c r="E831" s="24"/>
      <c r="F831" s="24"/>
      <c r="G831" s="24"/>
      <c r="H831" s="40"/>
      <c r="I831" s="24"/>
      <c r="J831" s="24"/>
      <c r="K831" s="24"/>
      <c r="L831" s="24"/>
      <c r="M831" s="24"/>
      <c r="N831" s="24"/>
      <c r="O831" s="24"/>
      <c r="P831" s="24"/>
      <c r="Q831" s="24"/>
      <c r="R831" s="24"/>
    </row>
    <row r="832" spans="1:18" ht="15.75" customHeight="1" x14ac:dyDescent="0.2">
      <c r="A832" s="24"/>
      <c r="B832" s="24"/>
      <c r="C832" s="24"/>
      <c r="D832" s="24"/>
      <c r="E832" s="24"/>
      <c r="F832" s="24"/>
      <c r="G832" s="24"/>
      <c r="H832" s="40"/>
      <c r="I832" s="24"/>
      <c r="J832" s="24"/>
      <c r="K832" s="24"/>
      <c r="L832" s="24"/>
      <c r="M832" s="24"/>
      <c r="N832" s="24"/>
      <c r="O832" s="24"/>
      <c r="P832" s="24"/>
      <c r="Q832" s="24"/>
      <c r="R832" s="24"/>
    </row>
    <row r="833" spans="1:18" ht="15.75" customHeight="1" x14ac:dyDescent="0.2">
      <c r="A833" s="24"/>
      <c r="B833" s="24"/>
      <c r="C833" s="24"/>
      <c r="D833" s="24"/>
      <c r="E833" s="24"/>
      <c r="F833" s="24"/>
      <c r="G833" s="24"/>
      <c r="H833" s="40"/>
      <c r="I833" s="24"/>
      <c r="J833" s="24"/>
      <c r="K833" s="24"/>
      <c r="L833" s="24"/>
      <c r="M833" s="24"/>
      <c r="N833" s="24"/>
      <c r="O833" s="24"/>
      <c r="P833" s="24"/>
      <c r="Q833" s="24"/>
      <c r="R833" s="24"/>
    </row>
    <row r="834" spans="1:18" ht="15.75" customHeight="1" x14ac:dyDescent="0.2">
      <c r="A834" s="24"/>
      <c r="B834" s="24"/>
      <c r="C834" s="24"/>
      <c r="D834" s="24"/>
      <c r="E834" s="24"/>
      <c r="F834" s="24"/>
      <c r="G834" s="24"/>
      <c r="H834" s="40"/>
      <c r="I834" s="24"/>
      <c r="J834" s="24"/>
      <c r="K834" s="24"/>
      <c r="L834" s="24"/>
      <c r="M834" s="24"/>
      <c r="N834" s="24"/>
      <c r="O834" s="24"/>
      <c r="P834" s="24"/>
      <c r="Q834" s="24"/>
      <c r="R834" s="24"/>
    </row>
    <row r="835" spans="1:18" ht="15.75" customHeight="1" x14ac:dyDescent="0.2">
      <c r="A835" s="24"/>
      <c r="B835" s="24"/>
      <c r="C835" s="24"/>
      <c r="D835" s="24"/>
      <c r="E835" s="24"/>
      <c r="F835" s="24"/>
      <c r="G835" s="24"/>
      <c r="H835" s="40"/>
      <c r="I835" s="24"/>
      <c r="J835" s="24"/>
      <c r="K835" s="24"/>
      <c r="L835" s="24"/>
      <c r="M835" s="24"/>
      <c r="N835" s="24"/>
      <c r="O835" s="24"/>
      <c r="P835" s="24"/>
      <c r="Q835" s="24"/>
      <c r="R835" s="24"/>
    </row>
    <row r="836" spans="1:18" ht="15.75" customHeight="1" x14ac:dyDescent="0.2">
      <c r="A836" s="24"/>
      <c r="B836" s="24"/>
      <c r="C836" s="24"/>
      <c r="D836" s="24"/>
      <c r="E836" s="24"/>
      <c r="F836" s="24"/>
      <c r="G836" s="24"/>
      <c r="H836" s="40"/>
      <c r="I836" s="24"/>
      <c r="J836" s="24"/>
      <c r="K836" s="24"/>
      <c r="L836" s="24"/>
      <c r="M836" s="24"/>
      <c r="N836" s="24"/>
      <c r="O836" s="24"/>
      <c r="P836" s="24"/>
      <c r="Q836" s="24"/>
      <c r="R836" s="24"/>
    </row>
    <row r="837" spans="1:18" ht="15.75" customHeight="1" x14ac:dyDescent="0.2">
      <c r="A837" s="24"/>
      <c r="B837" s="24"/>
      <c r="C837" s="24"/>
      <c r="D837" s="24"/>
      <c r="E837" s="24"/>
      <c r="F837" s="24"/>
      <c r="G837" s="24"/>
      <c r="H837" s="40"/>
      <c r="I837" s="24"/>
      <c r="J837" s="24"/>
      <c r="K837" s="24"/>
      <c r="L837" s="24"/>
      <c r="M837" s="24"/>
      <c r="N837" s="24"/>
      <c r="O837" s="24"/>
      <c r="P837" s="24"/>
      <c r="Q837" s="24"/>
      <c r="R837" s="24"/>
    </row>
    <row r="838" spans="1:18" ht="15.75" customHeight="1" x14ac:dyDescent="0.2">
      <c r="A838" s="24"/>
      <c r="B838" s="24"/>
      <c r="C838" s="24"/>
      <c r="D838" s="24"/>
      <c r="E838" s="24"/>
      <c r="F838" s="24"/>
      <c r="G838" s="24"/>
      <c r="H838" s="40"/>
      <c r="I838" s="24"/>
      <c r="J838" s="24"/>
      <c r="K838" s="24"/>
      <c r="L838" s="24"/>
      <c r="M838" s="24"/>
      <c r="N838" s="24"/>
      <c r="O838" s="24"/>
      <c r="P838" s="24"/>
      <c r="Q838" s="24"/>
      <c r="R838" s="24"/>
    </row>
    <row r="839" spans="1:18" ht="15.75" customHeight="1" x14ac:dyDescent="0.2">
      <c r="A839" s="24"/>
      <c r="B839" s="24"/>
      <c r="C839" s="24"/>
      <c r="D839" s="24"/>
      <c r="E839" s="24"/>
      <c r="F839" s="24"/>
      <c r="G839" s="24"/>
      <c r="H839" s="40"/>
      <c r="I839" s="24"/>
      <c r="J839" s="24"/>
      <c r="K839" s="24"/>
      <c r="L839" s="24"/>
      <c r="M839" s="24"/>
      <c r="N839" s="24"/>
      <c r="O839" s="24"/>
      <c r="P839" s="24"/>
      <c r="Q839" s="24"/>
      <c r="R839" s="24"/>
    </row>
    <row r="840" spans="1:18" ht="15.75" customHeight="1" x14ac:dyDescent="0.2">
      <c r="A840" s="24"/>
      <c r="B840" s="24"/>
      <c r="C840" s="24"/>
      <c r="D840" s="24"/>
      <c r="E840" s="24"/>
      <c r="F840" s="24"/>
      <c r="G840" s="24"/>
      <c r="H840" s="40"/>
      <c r="I840" s="24"/>
      <c r="J840" s="24"/>
      <c r="K840" s="24"/>
      <c r="L840" s="24"/>
      <c r="M840" s="24"/>
      <c r="N840" s="24"/>
      <c r="O840" s="24"/>
      <c r="P840" s="24"/>
      <c r="Q840" s="24"/>
      <c r="R840" s="24"/>
    </row>
    <row r="841" spans="1:18" ht="15.75" customHeight="1" x14ac:dyDescent="0.2">
      <c r="A841" s="24"/>
      <c r="B841" s="24"/>
      <c r="C841" s="24"/>
      <c r="D841" s="24"/>
      <c r="E841" s="24"/>
      <c r="F841" s="24"/>
      <c r="G841" s="24"/>
      <c r="H841" s="40"/>
      <c r="I841" s="24"/>
      <c r="J841" s="24"/>
      <c r="K841" s="24"/>
      <c r="L841" s="24"/>
      <c r="M841" s="24"/>
      <c r="N841" s="24"/>
      <c r="O841" s="24"/>
      <c r="P841" s="24"/>
      <c r="Q841" s="24"/>
      <c r="R841" s="24"/>
    </row>
    <row r="842" spans="1:18" ht="15.75" customHeight="1" x14ac:dyDescent="0.2">
      <c r="A842" s="24"/>
      <c r="B842" s="24"/>
      <c r="C842" s="24"/>
      <c r="D842" s="24"/>
      <c r="E842" s="24"/>
      <c r="F842" s="24"/>
      <c r="G842" s="24"/>
      <c r="H842" s="40"/>
      <c r="I842" s="24"/>
      <c r="J842" s="24"/>
      <c r="K842" s="24"/>
      <c r="L842" s="24"/>
      <c r="M842" s="24"/>
      <c r="N842" s="24"/>
      <c r="O842" s="24"/>
      <c r="P842" s="24"/>
      <c r="Q842" s="24"/>
      <c r="R842" s="24"/>
    </row>
    <row r="843" spans="1:18" ht="15.75" customHeight="1" x14ac:dyDescent="0.2">
      <c r="A843" s="24"/>
      <c r="B843" s="24"/>
      <c r="C843" s="24"/>
      <c r="D843" s="24"/>
      <c r="E843" s="24"/>
      <c r="F843" s="24"/>
      <c r="G843" s="24"/>
      <c r="H843" s="40"/>
      <c r="I843" s="24"/>
      <c r="J843" s="24"/>
      <c r="K843" s="24"/>
      <c r="L843" s="24"/>
      <c r="M843" s="24"/>
      <c r="N843" s="24"/>
      <c r="O843" s="24"/>
      <c r="P843" s="24"/>
      <c r="Q843" s="24"/>
      <c r="R843" s="24"/>
    </row>
    <row r="844" spans="1:18" ht="15.75" customHeight="1" x14ac:dyDescent="0.2">
      <c r="A844" s="24"/>
      <c r="B844" s="24"/>
      <c r="C844" s="24"/>
      <c r="D844" s="24"/>
      <c r="E844" s="24"/>
      <c r="F844" s="24"/>
      <c r="G844" s="24"/>
      <c r="H844" s="40"/>
      <c r="I844" s="24"/>
      <c r="J844" s="24"/>
      <c r="K844" s="24"/>
      <c r="L844" s="24"/>
      <c r="M844" s="24"/>
      <c r="N844" s="24"/>
      <c r="O844" s="24"/>
      <c r="P844" s="24"/>
      <c r="Q844" s="24"/>
      <c r="R844" s="24"/>
    </row>
    <row r="845" spans="1:18" ht="15.75" customHeight="1" x14ac:dyDescent="0.2">
      <c r="A845" s="24"/>
      <c r="B845" s="24"/>
      <c r="C845" s="24"/>
      <c r="D845" s="24"/>
      <c r="E845" s="24"/>
      <c r="F845" s="24"/>
      <c r="G845" s="24"/>
      <c r="H845" s="40"/>
      <c r="I845" s="24"/>
      <c r="J845" s="24"/>
      <c r="K845" s="24"/>
      <c r="L845" s="24"/>
      <c r="M845" s="24"/>
      <c r="N845" s="24"/>
      <c r="O845" s="24"/>
      <c r="P845" s="24"/>
      <c r="Q845" s="24"/>
      <c r="R845" s="24"/>
    </row>
    <row r="846" spans="1:18" ht="15.75" customHeight="1" x14ac:dyDescent="0.2">
      <c r="A846" s="24"/>
      <c r="B846" s="24"/>
      <c r="C846" s="24"/>
      <c r="D846" s="24"/>
      <c r="E846" s="24"/>
      <c r="F846" s="24"/>
      <c r="G846" s="24"/>
      <c r="H846" s="40"/>
      <c r="I846" s="24"/>
      <c r="J846" s="24"/>
      <c r="K846" s="24"/>
      <c r="L846" s="24"/>
      <c r="M846" s="24"/>
      <c r="N846" s="24"/>
      <c r="O846" s="24"/>
      <c r="P846" s="24"/>
      <c r="Q846" s="24"/>
      <c r="R846" s="24"/>
    </row>
    <row r="847" spans="1:18" ht="15.75" customHeight="1" x14ac:dyDescent="0.2">
      <c r="A847" s="24"/>
      <c r="B847" s="24"/>
      <c r="C847" s="24"/>
      <c r="D847" s="24"/>
      <c r="E847" s="24"/>
      <c r="F847" s="24"/>
      <c r="G847" s="24"/>
      <c r="H847" s="40"/>
      <c r="I847" s="24"/>
      <c r="J847" s="24"/>
      <c r="K847" s="24"/>
      <c r="L847" s="24"/>
      <c r="M847" s="24"/>
      <c r="N847" s="24"/>
      <c r="O847" s="24"/>
      <c r="P847" s="24"/>
      <c r="Q847" s="24"/>
      <c r="R847" s="24"/>
    </row>
    <row r="848" spans="1:18" ht="15.75" customHeight="1" x14ac:dyDescent="0.2">
      <c r="A848" s="24"/>
      <c r="B848" s="24"/>
      <c r="C848" s="24"/>
      <c r="D848" s="24"/>
      <c r="E848" s="24"/>
      <c r="F848" s="24"/>
      <c r="G848" s="24"/>
      <c r="H848" s="40"/>
      <c r="I848" s="24"/>
      <c r="J848" s="24"/>
      <c r="K848" s="24"/>
      <c r="L848" s="24"/>
      <c r="M848" s="24"/>
      <c r="N848" s="24"/>
      <c r="O848" s="24"/>
      <c r="P848" s="24"/>
      <c r="Q848" s="24"/>
      <c r="R848" s="24"/>
    </row>
    <row r="849" spans="1:18" ht="15.75" customHeight="1" x14ac:dyDescent="0.2">
      <c r="A849" s="24"/>
      <c r="B849" s="24"/>
      <c r="C849" s="24"/>
      <c r="D849" s="24"/>
      <c r="E849" s="24"/>
      <c r="F849" s="24"/>
      <c r="G849" s="24"/>
      <c r="H849" s="40"/>
      <c r="I849" s="24"/>
      <c r="J849" s="24"/>
      <c r="K849" s="24"/>
      <c r="L849" s="24"/>
      <c r="M849" s="24"/>
      <c r="N849" s="24"/>
      <c r="O849" s="24"/>
      <c r="P849" s="24"/>
      <c r="Q849" s="24"/>
      <c r="R849" s="24"/>
    </row>
    <row r="850" spans="1:18" ht="15.75" customHeight="1" x14ac:dyDescent="0.2">
      <c r="A850" s="24"/>
      <c r="B850" s="24"/>
      <c r="C850" s="24"/>
      <c r="D850" s="24"/>
      <c r="E850" s="24"/>
      <c r="F850" s="24"/>
      <c r="G850" s="24"/>
      <c r="H850" s="40"/>
      <c r="I850" s="24"/>
      <c r="J850" s="24"/>
      <c r="K850" s="24"/>
      <c r="L850" s="24"/>
      <c r="M850" s="24"/>
      <c r="N850" s="24"/>
      <c r="O850" s="24"/>
      <c r="P850" s="24"/>
      <c r="Q850" s="24"/>
      <c r="R850" s="24"/>
    </row>
    <row r="851" spans="1:18" ht="15.75" customHeight="1" x14ac:dyDescent="0.2">
      <c r="A851" s="24"/>
      <c r="B851" s="24"/>
      <c r="C851" s="24"/>
      <c r="D851" s="24"/>
      <c r="E851" s="24"/>
      <c r="F851" s="24"/>
      <c r="G851" s="24"/>
      <c r="H851" s="40"/>
      <c r="I851" s="24"/>
      <c r="J851" s="24"/>
      <c r="K851" s="24"/>
      <c r="L851" s="24"/>
      <c r="M851" s="24"/>
      <c r="N851" s="24"/>
      <c r="O851" s="24"/>
      <c r="P851" s="24"/>
      <c r="Q851" s="24"/>
      <c r="R851" s="24"/>
    </row>
    <row r="852" spans="1:18" ht="15.75" customHeight="1" x14ac:dyDescent="0.2">
      <c r="A852" s="24"/>
      <c r="B852" s="24"/>
      <c r="C852" s="24"/>
      <c r="D852" s="24"/>
      <c r="E852" s="24"/>
      <c r="F852" s="24"/>
      <c r="G852" s="24"/>
      <c r="H852" s="40"/>
      <c r="I852" s="24"/>
      <c r="J852" s="24"/>
      <c r="K852" s="24"/>
      <c r="L852" s="24"/>
      <c r="M852" s="24"/>
      <c r="N852" s="24"/>
      <c r="O852" s="24"/>
      <c r="P852" s="24"/>
      <c r="Q852" s="24"/>
      <c r="R852" s="24"/>
    </row>
    <row r="853" spans="1:18" ht="15.75" customHeight="1" x14ac:dyDescent="0.2">
      <c r="A853" s="24"/>
      <c r="B853" s="24"/>
      <c r="C853" s="24"/>
      <c r="D853" s="24"/>
      <c r="E853" s="24"/>
      <c r="F853" s="24"/>
      <c r="G853" s="24"/>
      <c r="H853" s="40"/>
      <c r="I853" s="24"/>
      <c r="J853" s="24"/>
      <c r="K853" s="24"/>
      <c r="L853" s="24"/>
      <c r="M853" s="24"/>
      <c r="N853" s="24"/>
      <c r="O853" s="24"/>
      <c r="P853" s="24"/>
      <c r="Q853" s="24"/>
      <c r="R853" s="24"/>
    </row>
    <row r="854" spans="1:18" ht="15.75" customHeight="1" x14ac:dyDescent="0.2">
      <c r="A854" s="24"/>
      <c r="B854" s="24"/>
      <c r="C854" s="24"/>
      <c r="D854" s="24"/>
      <c r="E854" s="24"/>
      <c r="F854" s="24"/>
      <c r="G854" s="24"/>
      <c r="H854" s="40"/>
      <c r="I854" s="24"/>
      <c r="J854" s="24"/>
      <c r="K854" s="24"/>
      <c r="L854" s="24"/>
      <c r="M854" s="24"/>
      <c r="N854" s="24"/>
      <c r="O854" s="24"/>
      <c r="P854" s="24"/>
      <c r="Q854" s="24"/>
      <c r="R854" s="24"/>
    </row>
    <row r="855" spans="1:18" ht="15.75" customHeight="1" x14ac:dyDescent="0.2">
      <c r="A855" s="24"/>
      <c r="B855" s="24"/>
      <c r="C855" s="24"/>
      <c r="D855" s="24"/>
      <c r="E855" s="24"/>
      <c r="F855" s="24"/>
      <c r="G855" s="24"/>
      <c r="H855" s="40"/>
      <c r="I855" s="24"/>
      <c r="J855" s="24"/>
      <c r="K855" s="24"/>
      <c r="L855" s="24"/>
      <c r="M855" s="24"/>
      <c r="N855" s="24"/>
      <c r="O855" s="24"/>
      <c r="P855" s="24"/>
      <c r="Q855" s="24"/>
      <c r="R855" s="24"/>
    </row>
    <row r="856" spans="1:18" ht="15.75" customHeight="1" x14ac:dyDescent="0.2">
      <c r="A856" s="24"/>
      <c r="B856" s="24"/>
      <c r="C856" s="24"/>
      <c r="D856" s="24"/>
      <c r="E856" s="24"/>
      <c r="F856" s="24"/>
      <c r="G856" s="24"/>
      <c r="H856" s="40"/>
      <c r="I856" s="24"/>
      <c r="J856" s="24"/>
      <c r="K856" s="24"/>
      <c r="L856" s="24"/>
      <c r="M856" s="24"/>
      <c r="N856" s="24"/>
      <c r="O856" s="24"/>
      <c r="P856" s="24"/>
      <c r="Q856" s="24"/>
      <c r="R856" s="24"/>
    </row>
    <row r="857" spans="1:18" ht="15.75" customHeight="1" x14ac:dyDescent="0.2">
      <c r="A857" s="24"/>
      <c r="B857" s="24"/>
      <c r="C857" s="24"/>
      <c r="D857" s="24"/>
      <c r="E857" s="24"/>
      <c r="F857" s="24"/>
      <c r="G857" s="24"/>
      <c r="H857" s="40"/>
      <c r="I857" s="24"/>
      <c r="J857" s="24"/>
      <c r="K857" s="24"/>
      <c r="L857" s="24"/>
      <c r="M857" s="24"/>
      <c r="N857" s="24"/>
      <c r="O857" s="24"/>
      <c r="P857" s="24"/>
      <c r="Q857" s="24"/>
      <c r="R857" s="24"/>
    </row>
    <row r="858" spans="1:18" ht="15.75" customHeight="1" x14ac:dyDescent="0.2">
      <c r="A858" s="24"/>
      <c r="B858" s="24"/>
      <c r="C858" s="24"/>
      <c r="D858" s="24"/>
      <c r="E858" s="24"/>
      <c r="F858" s="24"/>
      <c r="G858" s="24"/>
      <c r="H858" s="40"/>
      <c r="I858" s="24"/>
      <c r="J858" s="24"/>
      <c r="K858" s="24"/>
      <c r="L858" s="24"/>
      <c r="M858" s="24"/>
      <c r="N858" s="24"/>
      <c r="O858" s="24"/>
      <c r="P858" s="24"/>
      <c r="Q858" s="24"/>
      <c r="R858" s="24"/>
    </row>
    <row r="859" spans="1:18" ht="15.75" customHeight="1" x14ac:dyDescent="0.2">
      <c r="A859" s="24"/>
      <c r="B859" s="24"/>
      <c r="C859" s="24"/>
      <c r="D859" s="24"/>
      <c r="E859" s="24"/>
      <c r="F859" s="24"/>
      <c r="G859" s="24"/>
      <c r="H859" s="40"/>
      <c r="I859" s="24"/>
      <c r="J859" s="24"/>
      <c r="K859" s="24"/>
      <c r="L859" s="24"/>
      <c r="M859" s="24"/>
      <c r="N859" s="24"/>
      <c r="O859" s="24"/>
      <c r="P859" s="24"/>
      <c r="Q859" s="24"/>
      <c r="R859" s="24"/>
    </row>
    <row r="860" spans="1:18" ht="15.75" customHeight="1" x14ac:dyDescent="0.2">
      <c r="A860" s="24"/>
      <c r="B860" s="24"/>
      <c r="C860" s="24"/>
      <c r="D860" s="24"/>
      <c r="E860" s="24"/>
      <c r="F860" s="24"/>
      <c r="G860" s="24"/>
      <c r="H860" s="40"/>
      <c r="I860" s="24"/>
      <c r="J860" s="24"/>
      <c r="K860" s="24"/>
      <c r="L860" s="24"/>
      <c r="M860" s="24"/>
      <c r="N860" s="24"/>
      <c r="O860" s="24"/>
      <c r="P860" s="24"/>
      <c r="Q860" s="24"/>
      <c r="R860" s="24"/>
    </row>
    <row r="861" spans="1:18" ht="15.75" customHeight="1" x14ac:dyDescent="0.2">
      <c r="A861" s="24"/>
      <c r="B861" s="24"/>
      <c r="C861" s="24"/>
      <c r="D861" s="24"/>
      <c r="E861" s="24"/>
      <c r="F861" s="24"/>
      <c r="G861" s="24"/>
      <c r="H861" s="40"/>
      <c r="I861" s="24"/>
      <c r="J861" s="24"/>
      <c r="K861" s="24"/>
      <c r="L861" s="24"/>
      <c r="M861" s="24"/>
      <c r="N861" s="24"/>
      <c r="O861" s="24"/>
      <c r="P861" s="24"/>
      <c r="Q861" s="24"/>
      <c r="R861" s="24"/>
    </row>
    <row r="862" spans="1:18" ht="15.75" customHeight="1" x14ac:dyDescent="0.2">
      <c r="A862" s="24"/>
      <c r="B862" s="24"/>
      <c r="C862" s="24"/>
      <c r="D862" s="24"/>
      <c r="E862" s="24"/>
      <c r="F862" s="24"/>
      <c r="G862" s="24"/>
      <c r="H862" s="40"/>
      <c r="I862" s="24"/>
      <c r="J862" s="24"/>
      <c r="K862" s="24"/>
      <c r="L862" s="24"/>
      <c r="M862" s="24"/>
      <c r="N862" s="24"/>
      <c r="O862" s="24"/>
      <c r="P862" s="24"/>
      <c r="Q862" s="24"/>
      <c r="R862" s="24"/>
    </row>
    <row r="863" spans="1:18" ht="15.75" customHeight="1" x14ac:dyDescent="0.2">
      <c r="A863" s="24"/>
      <c r="B863" s="24"/>
      <c r="C863" s="24"/>
      <c r="D863" s="24"/>
      <c r="E863" s="24"/>
      <c r="F863" s="24"/>
      <c r="G863" s="24"/>
      <c r="H863" s="40"/>
      <c r="I863" s="24"/>
      <c r="J863" s="24"/>
      <c r="K863" s="24"/>
      <c r="L863" s="24"/>
      <c r="M863" s="24"/>
      <c r="N863" s="24"/>
      <c r="O863" s="24"/>
      <c r="P863" s="24"/>
      <c r="Q863" s="24"/>
      <c r="R863" s="24"/>
    </row>
    <row r="864" spans="1:18" ht="15.75" customHeight="1" x14ac:dyDescent="0.2">
      <c r="A864" s="24"/>
      <c r="B864" s="24"/>
      <c r="C864" s="24"/>
      <c r="D864" s="24"/>
      <c r="E864" s="24"/>
      <c r="F864" s="24"/>
      <c r="G864" s="24"/>
      <c r="H864" s="40"/>
      <c r="I864" s="24"/>
      <c r="J864" s="24"/>
      <c r="K864" s="24"/>
      <c r="L864" s="24"/>
      <c r="M864" s="24"/>
      <c r="N864" s="24"/>
      <c r="O864" s="24"/>
      <c r="P864" s="24"/>
      <c r="Q864" s="24"/>
      <c r="R864" s="24"/>
    </row>
    <row r="865" spans="1:18" ht="15.75" customHeight="1" x14ac:dyDescent="0.2">
      <c r="A865" s="24"/>
      <c r="B865" s="24"/>
      <c r="C865" s="24"/>
      <c r="D865" s="24"/>
      <c r="E865" s="24"/>
      <c r="F865" s="24"/>
      <c r="G865" s="24"/>
      <c r="H865" s="40"/>
      <c r="I865" s="24"/>
      <c r="J865" s="24"/>
      <c r="K865" s="24"/>
      <c r="L865" s="24"/>
      <c r="M865" s="24"/>
      <c r="N865" s="24"/>
      <c r="O865" s="24"/>
      <c r="P865" s="24"/>
      <c r="Q865" s="24"/>
      <c r="R865" s="24"/>
    </row>
    <row r="866" spans="1:18" ht="15.75" customHeight="1" x14ac:dyDescent="0.2">
      <c r="A866" s="24"/>
      <c r="B866" s="24"/>
      <c r="C866" s="24"/>
      <c r="D866" s="24"/>
      <c r="E866" s="24"/>
      <c r="F866" s="24"/>
      <c r="G866" s="24"/>
      <c r="H866" s="40"/>
      <c r="I866" s="24"/>
      <c r="J866" s="24"/>
      <c r="K866" s="24"/>
      <c r="L866" s="24"/>
      <c r="M866" s="24"/>
      <c r="N866" s="24"/>
      <c r="O866" s="24"/>
      <c r="P866" s="24"/>
      <c r="Q866" s="24"/>
      <c r="R866" s="24"/>
    </row>
    <row r="867" spans="1:18" ht="15.75" customHeight="1" x14ac:dyDescent="0.2">
      <c r="A867" s="24"/>
      <c r="B867" s="24"/>
      <c r="C867" s="24"/>
      <c r="D867" s="24"/>
      <c r="E867" s="24"/>
      <c r="F867" s="24"/>
      <c r="G867" s="24"/>
      <c r="H867" s="40"/>
      <c r="I867" s="24"/>
      <c r="J867" s="24"/>
      <c r="K867" s="24"/>
      <c r="L867" s="24"/>
      <c r="M867" s="24"/>
      <c r="N867" s="24"/>
      <c r="O867" s="24"/>
      <c r="P867" s="24"/>
      <c r="Q867" s="24"/>
      <c r="R867" s="24"/>
    </row>
    <row r="868" spans="1:18" ht="15.75" customHeight="1" x14ac:dyDescent="0.2">
      <c r="A868" s="24"/>
      <c r="B868" s="24"/>
      <c r="C868" s="24"/>
      <c r="D868" s="24"/>
      <c r="E868" s="24"/>
      <c r="F868" s="24"/>
      <c r="G868" s="24"/>
      <c r="H868" s="40"/>
      <c r="I868" s="24"/>
      <c r="J868" s="24"/>
      <c r="K868" s="24"/>
      <c r="L868" s="24"/>
      <c r="M868" s="24"/>
      <c r="N868" s="24"/>
      <c r="O868" s="24"/>
      <c r="P868" s="24"/>
      <c r="Q868" s="24"/>
      <c r="R868" s="24"/>
    </row>
    <row r="869" spans="1:18" ht="15.75" customHeight="1" x14ac:dyDescent="0.2">
      <c r="A869" s="24"/>
      <c r="B869" s="24"/>
      <c r="C869" s="24"/>
      <c r="D869" s="24"/>
      <c r="E869" s="24"/>
      <c r="F869" s="24"/>
      <c r="G869" s="24"/>
      <c r="H869" s="40"/>
      <c r="I869" s="24"/>
      <c r="J869" s="24"/>
      <c r="K869" s="24"/>
      <c r="L869" s="24"/>
      <c r="M869" s="24"/>
      <c r="N869" s="24"/>
      <c r="O869" s="24"/>
      <c r="P869" s="24"/>
      <c r="Q869" s="24"/>
      <c r="R869" s="24"/>
    </row>
    <row r="870" spans="1:18" ht="15.75" customHeight="1" x14ac:dyDescent="0.2">
      <c r="A870" s="24"/>
      <c r="B870" s="24"/>
      <c r="C870" s="24"/>
      <c r="D870" s="24"/>
      <c r="E870" s="24"/>
      <c r="F870" s="24"/>
      <c r="G870" s="24"/>
      <c r="H870" s="40"/>
      <c r="I870" s="24"/>
      <c r="J870" s="24"/>
      <c r="K870" s="24"/>
      <c r="L870" s="24"/>
      <c r="M870" s="24"/>
      <c r="N870" s="24"/>
      <c r="O870" s="24"/>
      <c r="P870" s="24"/>
      <c r="Q870" s="24"/>
      <c r="R870" s="24"/>
    </row>
    <row r="871" spans="1:18" ht="15.75" customHeight="1" x14ac:dyDescent="0.2">
      <c r="A871" s="24"/>
      <c r="B871" s="24"/>
      <c r="C871" s="24"/>
      <c r="D871" s="24"/>
      <c r="E871" s="24"/>
      <c r="F871" s="24"/>
      <c r="G871" s="24"/>
      <c r="H871" s="40"/>
      <c r="I871" s="24"/>
      <c r="J871" s="24"/>
      <c r="K871" s="24"/>
      <c r="L871" s="24"/>
      <c r="M871" s="24"/>
      <c r="N871" s="24"/>
      <c r="O871" s="24"/>
      <c r="P871" s="24"/>
      <c r="Q871" s="24"/>
      <c r="R871" s="24"/>
    </row>
    <row r="872" spans="1:18" ht="15.75" customHeight="1" x14ac:dyDescent="0.2">
      <c r="A872" s="24"/>
      <c r="B872" s="24"/>
      <c r="C872" s="24"/>
      <c r="D872" s="24"/>
      <c r="E872" s="24"/>
      <c r="F872" s="24"/>
      <c r="G872" s="24"/>
      <c r="H872" s="40"/>
      <c r="I872" s="24"/>
      <c r="J872" s="24"/>
      <c r="K872" s="24"/>
      <c r="L872" s="24"/>
      <c r="M872" s="24"/>
      <c r="N872" s="24"/>
      <c r="O872" s="24"/>
      <c r="P872" s="24"/>
      <c r="Q872" s="24"/>
      <c r="R872" s="24"/>
    </row>
    <row r="873" spans="1:18" ht="15.75" customHeight="1" x14ac:dyDescent="0.2">
      <c r="A873" s="24"/>
      <c r="B873" s="24"/>
      <c r="C873" s="24"/>
      <c r="D873" s="24"/>
      <c r="E873" s="24"/>
      <c r="F873" s="24"/>
      <c r="G873" s="24"/>
      <c r="H873" s="40"/>
      <c r="I873" s="24"/>
      <c r="J873" s="24"/>
      <c r="K873" s="24"/>
      <c r="L873" s="24"/>
      <c r="M873" s="24"/>
      <c r="N873" s="24"/>
      <c r="O873" s="24"/>
      <c r="P873" s="24"/>
      <c r="Q873" s="24"/>
      <c r="R873" s="24"/>
    </row>
    <row r="874" spans="1:18" ht="15.75" customHeight="1" x14ac:dyDescent="0.2">
      <c r="A874" s="24"/>
      <c r="B874" s="24"/>
      <c r="C874" s="24"/>
      <c r="D874" s="24"/>
      <c r="E874" s="24"/>
      <c r="F874" s="24"/>
      <c r="G874" s="24"/>
      <c r="H874" s="40"/>
      <c r="I874" s="24"/>
      <c r="J874" s="24"/>
      <c r="K874" s="24"/>
      <c r="L874" s="24"/>
      <c r="M874" s="24"/>
      <c r="N874" s="24"/>
      <c r="O874" s="24"/>
      <c r="P874" s="24"/>
      <c r="Q874" s="24"/>
      <c r="R874" s="24"/>
    </row>
    <row r="875" spans="1:18" ht="15.75" customHeight="1" x14ac:dyDescent="0.2">
      <c r="A875" s="24"/>
      <c r="B875" s="24"/>
      <c r="C875" s="24"/>
      <c r="D875" s="24"/>
      <c r="E875" s="24"/>
      <c r="F875" s="24"/>
      <c r="G875" s="24"/>
      <c r="H875" s="40"/>
      <c r="I875" s="24"/>
      <c r="J875" s="24"/>
      <c r="K875" s="24"/>
      <c r="L875" s="24"/>
      <c r="M875" s="24"/>
      <c r="N875" s="24"/>
      <c r="O875" s="24"/>
      <c r="P875" s="24"/>
      <c r="Q875" s="24"/>
      <c r="R875" s="24"/>
    </row>
    <row r="876" spans="1:18" ht="15.75" customHeight="1" x14ac:dyDescent="0.2">
      <c r="A876" s="24"/>
      <c r="B876" s="24"/>
      <c r="C876" s="24"/>
      <c r="D876" s="24"/>
      <c r="E876" s="24"/>
      <c r="F876" s="24"/>
      <c r="G876" s="24"/>
      <c r="H876" s="40"/>
      <c r="I876" s="24"/>
      <c r="J876" s="24"/>
      <c r="K876" s="24"/>
      <c r="L876" s="24"/>
      <c r="M876" s="24"/>
      <c r="N876" s="24"/>
      <c r="O876" s="24"/>
      <c r="P876" s="24"/>
      <c r="Q876" s="24"/>
      <c r="R876" s="24"/>
    </row>
    <row r="877" spans="1:18" ht="15.75" customHeight="1" x14ac:dyDescent="0.2">
      <c r="A877" s="24"/>
      <c r="B877" s="24"/>
      <c r="C877" s="24"/>
      <c r="D877" s="24"/>
      <c r="E877" s="24"/>
      <c r="F877" s="24"/>
      <c r="G877" s="24"/>
      <c r="H877" s="40"/>
      <c r="I877" s="24"/>
      <c r="J877" s="24"/>
      <c r="K877" s="24"/>
      <c r="L877" s="24"/>
      <c r="M877" s="24"/>
      <c r="N877" s="24"/>
      <c r="O877" s="24"/>
      <c r="P877" s="24"/>
      <c r="Q877" s="24"/>
      <c r="R877" s="24"/>
    </row>
    <row r="878" spans="1:18" ht="15.75" customHeight="1" x14ac:dyDescent="0.2">
      <c r="A878" s="24"/>
      <c r="B878" s="24"/>
      <c r="C878" s="24"/>
      <c r="D878" s="24"/>
      <c r="E878" s="24"/>
      <c r="F878" s="24"/>
      <c r="G878" s="24"/>
      <c r="H878" s="40"/>
      <c r="I878" s="24"/>
      <c r="J878" s="24"/>
      <c r="K878" s="24"/>
      <c r="L878" s="24"/>
      <c r="M878" s="24"/>
      <c r="N878" s="24"/>
      <c r="O878" s="24"/>
      <c r="P878" s="24"/>
      <c r="Q878" s="24"/>
      <c r="R878" s="24"/>
    </row>
    <row r="879" spans="1:18" ht="15.75" customHeight="1" x14ac:dyDescent="0.2">
      <c r="A879" s="24"/>
      <c r="B879" s="24"/>
      <c r="C879" s="24"/>
      <c r="D879" s="24"/>
      <c r="E879" s="24"/>
      <c r="F879" s="24"/>
      <c r="G879" s="24"/>
      <c r="H879" s="40"/>
      <c r="I879" s="24"/>
      <c r="J879" s="24"/>
      <c r="K879" s="24"/>
      <c r="L879" s="24"/>
      <c r="M879" s="24"/>
      <c r="N879" s="24"/>
      <c r="O879" s="24"/>
      <c r="P879" s="24"/>
      <c r="Q879" s="24"/>
      <c r="R879" s="24"/>
    </row>
    <row r="880" spans="1:18" ht="15.75" customHeight="1" x14ac:dyDescent="0.2">
      <c r="A880" s="24"/>
      <c r="B880" s="24"/>
      <c r="C880" s="24"/>
      <c r="D880" s="24"/>
      <c r="E880" s="24"/>
      <c r="F880" s="24"/>
      <c r="G880" s="24"/>
      <c r="H880" s="40"/>
      <c r="I880" s="24"/>
      <c r="J880" s="24"/>
      <c r="K880" s="24"/>
      <c r="L880" s="24"/>
      <c r="M880" s="24"/>
      <c r="N880" s="24"/>
      <c r="O880" s="24"/>
      <c r="P880" s="24"/>
      <c r="Q880" s="24"/>
      <c r="R880" s="24"/>
    </row>
    <row r="881" spans="1:18" ht="15.75" customHeight="1" x14ac:dyDescent="0.2">
      <c r="A881" s="24"/>
      <c r="B881" s="24"/>
      <c r="C881" s="24"/>
      <c r="D881" s="24"/>
      <c r="E881" s="24"/>
      <c r="F881" s="24"/>
      <c r="G881" s="24"/>
      <c r="H881" s="40"/>
      <c r="I881" s="24"/>
      <c r="J881" s="24"/>
      <c r="K881" s="24"/>
      <c r="L881" s="24"/>
      <c r="M881" s="24"/>
      <c r="N881" s="24"/>
      <c r="O881" s="24"/>
      <c r="P881" s="24"/>
      <c r="Q881" s="24"/>
      <c r="R881" s="24"/>
    </row>
    <row r="882" spans="1:18" ht="15.75" customHeight="1" x14ac:dyDescent="0.2">
      <c r="A882" s="24"/>
      <c r="B882" s="24"/>
      <c r="C882" s="24"/>
      <c r="D882" s="24"/>
      <c r="E882" s="24"/>
      <c r="F882" s="24"/>
      <c r="G882" s="24"/>
      <c r="H882" s="40"/>
      <c r="I882" s="24"/>
      <c r="J882" s="24"/>
      <c r="K882" s="24"/>
      <c r="L882" s="24"/>
      <c r="M882" s="24"/>
      <c r="N882" s="24"/>
      <c r="O882" s="24"/>
      <c r="P882" s="24"/>
      <c r="Q882" s="24"/>
      <c r="R882" s="24"/>
    </row>
    <row r="883" spans="1:18" ht="15.75" customHeight="1" x14ac:dyDescent="0.2">
      <c r="A883" s="24"/>
      <c r="B883" s="24"/>
      <c r="C883" s="24"/>
      <c r="D883" s="24"/>
      <c r="E883" s="24"/>
      <c r="F883" s="24"/>
      <c r="G883" s="24"/>
      <c r="H883" s="40"/>
      <c r="I883" s="24"/>
      <c r="J883" s="24"/>
      <c r="K883" s="24"/>
      <c r="L883" s="24"/>
      <c r="M883" s="24"/>
      <c r="N883" s="24"/>
      <c r="O883" s="24"/>
      <c r="P883" s="24"/>
      <c r="Q883" s="24"/>
      <c r="R883" s="24"/>
    </row>
    <row r="884" spans="1:18" ht="15.75" customHeight="1" x14ac:dyDescent="0.2">
      <c r="A884" s="24"/>
      <c r="B884" s="24"/>
      <c r="C884" s="24"/>
      <c r="D884" s="24"/>
      <c r="E884" s="24"/>
      <c r="F884" s="24"/>
      <c r="G884" s="24"/>
      <c r="H884" s="40"/>
      <c r="I884" s="24"/>
      <c r="J884" s="24"/>
      <c r="K884" s="24"/>
      <c r="L884" s="24"/>
      <c r="M884" s="24"/>
      <c r="N884" s="24"/>
      <c r="O884" s="24"/>
      <c r="P884" s="24"/>
      <c r="Q884" s="24"/>
      <c r="R884" s="24"/>
    </row>
    <row r="885" spans="1:18" ht="15.75" customHeight="1" x14ac:dyDescent="0.2">
      <c r="A885" s="24"/>
      <c r="B885" s="24"/>
      <c r="C885" s="24"/>
      <c r="D885" s="24"/>
      <c r="E885" s="24"/>
      <c r="F885" s="24"/>
      <c r="G885" s="24"/>
      <c r="H885" s="40"/>
      <c r="I885" s="24"/>
      <c r="J885" s="24"/>
      <c r="K885" s="24"/>
      <c r="L885" s="24"/>
      <c r="M885" s="24"/>
      <c r="N885" s="24"/>
      <c r="O885" s="24"/>
      <c r="P885" s="24"/>
      <c r="Q885" s="24"/>
      <c r="R885" s="24"/>
    </row>
    <row r="886" spans="1:18" ht="15.75" customHeight="1" x14ac:dyDescent="0.2">
      <c r="A886" s="24"/>
      <c r="B886" s="24"/>
      <c r="C886" s="24"/>
      <c r="D886" s="24"/>
      <c r="E886" s="24"/>
      <c r="F886" s="24"/>
      <c r="G886" s="24"/>
      <c r="H886" s="40"/>
      <c r="I886" s="24"/>
      <c r="J886" s="24"/>
      <c r="K886" s="24"/>
      <c r="L886" s="24"/>
      <c r="M886" s="24"/>
      <c r="N886" s="24"/>
      <c r="O886" s="24"/>
      <c r="P886" s="24"/>
      <c r="Q886" s="24"/>
      <c r="R886" s="24"/>
    </row>
    <row r="887" spans="1:18" ht="15.75" customHeight="1" x14ac:dyDescent="0.2">
      <c r="A887" s="24"/>
      <c r="B887" s="24"/>
      <c r="C887" s="24"/>
      <c r="D887" s="24"/>
      <c r="E887" s="24"/>
      <c r="F887" s="24"/>
      <c r="G887" s="24"/>
      <c r="H887" s="40"/>
      <c r="I887" s="24"/>
      <c r="J887" s="24"/>
      <c r="K887" s="24"/>
      <c r="L887" s="24"/>
      <c r="M887" s="24"/>
      <c r="N887" s="24"/>
      <c r="O887" s="24"/>
      <c r="P887" s="24"/>
      <c r="Q887" s="24"/>
      <c r="R887" s="24"/>
    </row>
    <row r="888" spans="1:18" ht="15.75" customHeight="1" x14ac:dyDescent="0.2">
      <c r="A888" s="24"/>
      <c r="B888" s="24"/>
      <c r="C888" s="24"/>
      <c r="D888" s="24"/>
      <c r="E888" s="24"/>
      <c r="F888" s="24"/>
      <c r="G888" s="24"/>
      <c r="H888" s="40"/>
      <c r="I888" s="24"/>
      <c r="J888" s="24"/>
      <c r="K888" s="24"/>
      <c r="L888" s="24"/>
      <c r="M888" s="24"/>
      <c r="N888" s="24"/>
      <c r="O888" s="24"/>
      <c r="P888" s="24"/>
      <c r="Q888" s="24"/>
      <c r="R888" s="24"/>
    </row>
    <row r="889" spans="1:18" ht="15.75" customHeight="1" x14ac:dyDescent="0.2">
      <c r="A889" s="24"/>
      <c r="B889" s="24"/>
      <c r="C889" s="24"/>
      <c r="D889" s="24"/>
      <c r="E889" s="24"/>
      <c r="F889" s="24"/>
      <c r="G889" s="24"/>
      <c r="H889" s="40"/>
      <c r="I889" s="24"/>
      <c r="J889" s="24"/>
      <c r="K889" s="24"/>
      <c r="L889" s="24"/>
      <c r="M889" s="24"/>
      <c r="N889" s="24"/>
      <c r="O889" s="24"/>
      <c r="P889" s="24"/>
      <c r="Q889" s="24"/>
      <c r="R889" s="24"/>
    </row>
    <row r="890" spans="1:18" ht="15.75" customHeight="1" x14ac:dyDescent="0.2">
      <c r="A890" s="24"/>
      <c r="B890" s="24"/>
      <c r="C890" s="24"/>
      <c r="D890" s="24"/>
      <c r="E890" s="24"/>
      <c r="F890" s="24"/>
      <c r="G890" s="24"/>
      <c r="H890" s="40"/>
      <c r="I890" s="24"/>
      <c r="J890" s="24"/>
      <c r="K890" s="24"/>
      <c r="L890" s="24"/>
      <c r="M890" s="24"/>
      <c r="N890" s="24"/>
      <c r="O890" s="24"/>
      <c r="P890" s="24"/>
      <c r="Q890" s="24"/>
      <c r="R890" s="24"/>
    </row>
    <row r="891" spans="1:18" ht="15.75" customHeight="1" x14ac:dyDescent="0.2">
      <c r="A891" s="24"/>
      <c r="B891" s="24"/>
      <c r="C891" s="24"/>
      <c r="D891" s="24"/>
      <c r="E891" s="24"/>
      <c r="F891" s="24"/>
      <c r="G891" s="24"/>
      <c r="H891" s="40"/>
      <c r="I891" s="24"/>
      <c r="J891" s="24"/>
      <c r="K891" s="24"/>
      <c r="L891" s="24"/>
      <c r="M891" s="24"/>
      <c r="N891" s="24"/>
      <c r="O891" s="24"/>
      <c r="P891" s="24"/>
      <c r="Q891" s="24"/>
      <c r="R891" s="24"/>
    </row>
    <row r="892" spans="1:18" ht="15.75" customHeight="1" x14ac:dyDescent="0.2">
      <c r="A892" s="24"/>
      <c r="B892" s="24"/>
      <c r="C892" s="24"/>
      <c r="D892" s="24"/>
      <c r="E892" s="24"/>
      <c r="F892" s="24"/>
      <c r="G892" s="24"/>
      <c r="H892" s="40"/>
      <c r="I892" s="24"/>
      <c r="J892" s="24"/>
      <c r="K892" s="24"/>
      <c r="L892" s="24"/>
      <c r="M892" s="24"/>
      <c r="N892" s="24"/>
      <c r="O892" s="24"/>
      <c r="P892" s="24"/>
      <c r="Q892" s="24"/>
      <c r="R892" s="24"/>
    </row>
    <row r="893" spans="1:18" ht="15.75" customHeight="1" x14ac:dyDescent="0.2">
      <c r="A893" s="24"/>
      <c r="B893" s="24"/>
      <c r="C893" s="24"/>
      <c r="D893" s="24"/>
      <c r="E893" s="24"/>
      <c r="F893" s="24"/>
      <c r="G893" s="24"/>
      <c r="H893" s="40"/>
      <c r="I893" s="24"/>
      <c r="J893" s="24"/>
      <c r="K893" s="24"/>
      <c r="L893" s="24"/>
      <c r="M893" s="24"/>
      <c r="N893" s="24"/>
      <c r="O893" s="24"/>
      <c r="P893" s="24"/>
      <c r="Q893" s="24"/>
      <c r="R893" s="24"/>
    </row>
    <row r="894" spans="1:18" ht="15.75" customHeight="1" x14ac:dyDescent="0.2">
      <c r="A894" s="24"/>
      <c r="B894" s="24"/>
      <c r="C894" s="24"/>
      <c r="D894" s="24"/>
      <c r="E894" s="24"/>
      <c r="F894" s="24"/>
      <c r="G894" s="24"/>
      <c r="H894" s="40"/>
      <c r="I894" s="24"/>
      <c r="J894" s="24"/>
      <c r="K894" s="24"/>
      <c r="L894" s="24"/>
      <c r="M894" s="24"/>
      <c r="N894" s="24"/>
      <c r="O894" s="24"/>
      <c r="P894" s="24"/>
      <c r="Q894" s="24"/>
      <c r="R894" s="24"/>
    </row>
    <row r="895" spans="1:18" ht="15.75" customHeight="1" x14ac:dyDescent="0.2">
      <c r="A895" s="24"/>
      <c r="B895" s="24"/>
      <c r="C895" s="24"/>
      <c r="D895" s="24"/>
      <c r="E895" s="24"/>
      <c r="F895" s="24"/>
      <c r="G895" s="24"/>
      <c r="H895" s="40"/>
      <c r="I895" s="24"/>
      <c r="J895" s="24"/>
      <c r="K895" s="24"/>
      <c r="L895" s="24"/>
      <c r="M895" s="24"/>
      <c r="N895" s="24"/>
      <c r="O895" s="24"/>
      <c r="P895" s="24"/>
      <c r="Q895" s="24"/>
      <c r="R895" s="24"/>
    </row>
    <row r="896" spans="1:18" ht="15.75" customHeight="1" x14ac:dyDescent="0.2">
      <c r="A896" s="24"/>
      <c r="B896" s="24"/>
      <c r="C896" s="24"/>
      <c r="D896" s="24"/>
      <c r="E896" s="24"/>
      <c r="F896" s="24"/>
      <c r="G896" s="24"/>
      <c r="H896" s="40"/>
      <c r="I896" s="24"/>
      <c r="J896" s="24"/>
      <c r="K896" s="24"/>
      <c r="L896" s="24"/>
      <c r="M896" s="24"/>
      <c r="N896" s="24"/>
      <c r="O896" s="24"/>
      <c r="P896" s="24"/>
      <c r="Q896" s="24"/>
      <c r="R896" s="24"/>
    </row>
    <row r="897" spans="1:18" ht="15.75" customHeight="1" x14ac:dyDescent="0.2">
      <c r="A897" s="24"/>
      <c r="B897" s="24"/>
      <c r="C897" s="24"/>
      <c r="D897" s="24"/>
      <c r="E897" s="24"/>
      <c r="F897" s="24"/>
      <c r="G897" s="24"/>
      <c r="H897" s="40"/>
      <c r="I897" s="24"/>
      <c r="J897" s="24"/>
      <c r="K897" s="24"/>
      <c r="L897" s="24"/>
      <c r="M897" s="24"/>
      <c r="N897" s="24"/>
      <c r="O897" s="24"/>
      <c r="P897" s="24"/>
      <c r="Q897" s="24"/>
      <c r="R897" s="24"/>
    </row>
    <row r="898" spans="1:18" ht="15.75" customHeight="1" x14ac:dyDescent="0.2">
      <c r="A898" s="24"/>
      <c r="B898" s="24"/>
      <c r="C898" s="24"/>
      <c r="D898" s="24"/>
      <c r="E898" s="24"/>
      <c r="F898" s="24"/>
      <c r="G898" s="24"/>
      <c r="H898" s="40"/>
      <c r="I898" s="24"/>
      <c r="J898" s="24"/>
      <c r="K898" s="24"/>
      <c r="L898" s="24"/>
      <c r="M898" s="24"/>
      <c r="N898" s="24"/>
      <c r="O898" s="24"/>
      <c r="P898" s="24"/>
      <c r="Q898" s="24"/>
      <c r="R898" s="24"/>
    </row>
    <row r="899" spans="1:18" ht="15.75" customHeight="1" x14ac:dyDescent="0.2">
      <c r="A899" s="24"/>
      <c r="B899" s="24"/>
      <c r="C899" s="24"/>
      <c r="D899" s="24"/>
      <c r="E899" s="24"/>
      <c r="F899" s="24"/>
      <c r="G899" s="24"/>
      <c r="H899" s="40"/>
      <c r="I899" s="24"/>
      <c r="J899" s="24"/>
      <c r="K899" s="24"/>
      <c r="L899" s="24"/>
      <c r="M899" s="24"/>
      <c r="N899" s="24"/>
      <c r="O899" s="24"/>
      <c r="P899" s="24"/>
      <c r="Q899" s="24"/>
      <c r="R899" s="24"/>
    </row>
    <row r="900" spans="1:18" ht="15.75" customHeight="1" x14ac:dyDescent="0.2">
      <c r="A900" s="24"/>
      <c r="B900" s="24"/>
      <c r="C900" s="24"/>
      <c r="D900" s="24"/>
      <c r="E900" s="24"/>
      <c r="F900" s="24"/>
      <c r="G900" s="24"/>
      <c r="H900" s="40"/>
      <c r="I900" s="24"/>
      <c r="J900" s="24"/>
      <c r="K900" s="24"/>
      <c r="L900" s="24"/>
      <c r="M900" s="24"/>
      <c r="N900" s="24"/>
      <c r="O900" s="24"/>
      <c r="P900" s="24"/>
      <c r="Q900" s="24"/>
      <c r="R900" s="24"/>
    </row>
    <row r="901" spans="1:18" ht="15.75" customHeight="1" x14ac:dyDescent="0.2">
      <c r="A901" s="24"/>
      <c r="B901" s="24"/>
      <c r="C901" s="24"/>
      <c r="D901" s="24"/>
      <c r="E901" s="24"/>
      <c r="F901" s="24"/>
      <c r="G901" s="24"/>
      <c r="H901" s="40"/>
      <c r="I901" s="24"/>
      <c r="J901" s="24"/>
      <c r="K901" s="24"/>
      <c r="L901" s="24"/>
      <c r="M901" s="24"/>
      <c r="N901" s="24"/>
      <c r="O901" s="24"/>
      <c r="P901" s="24"/>
      <c r="Q901" s="24"/>
      <c r="R901" s="24"/>
    </row>
    <row r="902" spans="1:18" ht="15.75" customHeight="1" x14ac:dyDescent="0.2">
      <c r="A902" s="24"/>
      <c r="B902" s="24"/>
      <c r="C902" s="24"/>
      <c r="D902" s="24"/>
      <c r="E902" s="24"/>
      <c r="F902" s="24"/>
      <c r="G902" s="24"/>
      <c r="H902" s="40"/>
      <c r="I902" s="24"/>
      <c r="J902" s="24"/>
      <c r="K902" s="24"/>
      <c r="L902" s="24"/>
      <c r="M902" s="24"/>
      <c r="N902" s="24"/>
      <c r="O902" s="24"/>
      <c r="P902" s="24"/>
      <c r="Q902" s="24"/>
      <c r="R902" s="24"/>
    </row>
    <row r="903" spans="1:18" ht="15.75" customHeight="1" x14ac:dyDescent="0.2">
      <c r="A903" s="24"/>
      <c r="B903" s="24"/>
      <c r="C903" s="24"/>
      <c r="D903" s="24"/>
      <c r="E903" s="24"/>
      <c r="F903" s="24"/>
      <c r="G903" s="24"/>
      <c r="H903" s="40"/>
      <c r="I903" s="24"/>
      <c r="J903" s="24"/>
      <c r="K903" s="24"/>
      <c r="L903" s="24"/>
      <c r="M903" s="24"/>
      <c r="N903" s="24"/>
      <c r="O903" s="24"/>
      <c r="P903" s="24"/>
      <c r="Q903" s="24"/>
      <c r="R903" s="24"/>
    </row>
    <row r="904" spans="1:18" ht="15.75" customHeight="1" x14ac:dyDescent="0.2">
      <c r="A904" s="24"/>
      <c r="B904" s="24"/>
      <c r="C904" s="24"/>
      <c r="D904" s="24"/>
      <c r="E904" s="24"/>
      <c r="F904" s="24"/>
      <c r="G904" s="24"/>
      <c r="H904" s="40"/>
      <c r="I904" s="24"/>
      <c r="J904" s="24"/>
      <c r="K904" s="24"/>
      <c r="L904" s="24"/>
      <c r="M904" s="24"/>
      <c r="N904" s="24"/>
      <c r="O904" s="24"/>
      <c r="P904" s="24"/>
      <c r="Q904" s="24"/>
      <c r="R904" s="24"/>
    </row>
    <row r="905" spans="1:18" ht="15.75" customHeight="1" x14ac:dyDescent="0.2">
      <c r="A905" s="24"/>
      <c r="B905" s="24"/>
      <c r="C905" s="24"/>
      <c r="D905" s="24"/>
      <c r="E905" s="24"/>
      <c r="F905" s="24"/>
      <c r="G905" s="24"/>
      <c r="H905" s="40"/>
      <c r="I905" s="24"/>
      <c r="J905" s="24"/>
      <c r="K905" s="24"/>
      <c r="L905" s="24"/>
      <c r="M905" s="24"/>
      <c r="N905" s="24"/>
      <c r="O905" s="24"/>
      <c r="P905" s="24"/>
      <c r="Q905" s="24"/>
      <c r="R905" s="24"/>
    </row>
    <row r="906" spans="1:18" ht="15.75" customHeight="1" x14ac:dyDescent="0.2">
      <c r="A906" s="24"/>
      <c r="B906" s="24"/>
      <c r="C906" s="24"/>
      <c r="D906" s="24"/>
      <c r="E906" s="24"/>
      <c r="F906" s="24"/>
      <c r="G906" s="24"/>
      <c r="H906" s="40"/>
      <c r="I906" s="24"/>
      <c r="J906" s="24"/>
      <c r="K906" s="24"/>
      <c r="L906" s="24"/>
      <c r="M906" s="24"/>
      <c r="N906" s="24"/>
      <c r="O906" s="24"/>
      <c r="P906" s="24"/>
      <c r="Q906" s="24"/>
      <c r="R906" s="24"/>
    </row>
    <row r="907" spans="1:18" ht="15.75" customHeight="1" x14ac:dyDescent="0.2">
      <c r="A907" s="24"/>
      <c r="B907" s="24"/>
      <c r="C907" s="24"/>
      <c r="D907" s="24"/>
      <c r="E907" s="24"/>
      <c r="F907" s="24"/>
      <c r="G907" s="24"/>
      <c r="H907" s="40"/>
      <c r="I907" s="24"/>
      <c r="J907" s="24"/>
      <c r="K907" s="24"/>
      <c r="L907" s="24"/>
      <c r="M907" s="24"/>
      <c r="N907" s="24"/>
      <c r="O907" s="24"/>
      <c r="P907" s="24"/>
      <c r="Q907" s="24"/>
      <c r="R907" s="24"/>
    </row>
    <row r="908" spans="1:18" ht="15.75" customHeight="1" x14ac:dyDescent="0.2">
      <c r="A908" s="24"/>
      <c r="B908" s="24"/>
      <c r="C908" s="24"/>
      <c r="D908" s="24"/>
      <c r="E908" s="24"/>
      <c r="F908" s="24"/>
      <c r="G908" s="24"/>
      <c r="H908" s="40"/>
      <c r="I908" s="24"/>
      <c r="J908" s="24"/>
      <c r="K908" s="24"/>
      <c r="L908" s="24"/>
      <c r="M908" s="24"/>
      <c r="N908" s="24"/>
      <c r="O908" s="24"/>
      <c r="P908" s="24"/>
      <c r="Q908" s="24"/>
      <c r="R908" s="24"/>
    </row>
    <row r="909" spans="1:18" ht="15.75" customHeight="1" x14ac:dyDescent="0.2">
      <c r="A909" s="24"/>
      <c r="B909" s="24"/>
      <c r="C909" s="24"/>
      <c r="D909" s="24"/>
      <c r="E909" s="24"/>
      <c r="F909" s="24"/>
      <c r="G909" s="24"/>
      <c r="H909" s="40"/>
      <c r="I909" s="24"/>
      <c r="J909" s="24"/>
      <c r="K909" s="24"/>
      <c r="L909" s="24"/>
      <c r="M909" s="24"/>
      <c r="N909" s="24"/>
      <c r="O909" s="24"/>
      <c r="P909" s="24"/>
      <c r="Q909" s="24"/>
      <c r="R909" s="24"/>
    </row>
    <row r="910" spans="1:18" ht="15.75" customHeight="1" x14ac:dyDescent="0.2">
      <c r="A910" s="24"/>
      <c r="B910" s="24"/>
      <c r="C910" s="24"/>
      <c r="D910" s="24"/>
      <c r="E910" s="24"/>
      <c r="F910" s="24"/>
      <c r="G910" s="24"/>
      <c r="H910" s="40"/>
      <c r="I910" s="24"/>
      <c r="J910" s="24"/>
      <c r="K910" s="24"/>
      <c r="L910" s="24"/>
      <c r="M910" s="24"/>
      <c r="N910" s="24"/>
      <c r="O910" s="24"/>
      <c r="P910" s="24"/>
      <c r="Q910" s="24"/>
      <c r="R910" s="24"/>
    </row>
    <row r="911" spans="1:18" ht="15.75" customHeight="1" x14ac:dyDescent="0.2">
      <c r="A911" s="24"/>
      <c r="B911" s="24"/>
      <c r="C911" s="24"/>
      <c r="D911" s="24"/>
      <c r="E911" s="24"/>
      <c r="F911" s="24"/>
      <c r="G911" s="24"/>
      <c r="H911" s="40"/>
      <c r="I911" s="24"/>
      <c r="J911" s="24"/>
      <c r="K911" s="24"/>
      <c r="L911" s="24"/>
      <c r="M911" s="24"/>
      <c r="N911" s="24"/>
      <c r="O911" s="24"/>
      <c r="P911" s="24"/>
      <c r="Q911" s="24"/>
      <c r="R911" s="24"/>
    </row>
    <row r="912" spans="1:18" ht="15.75" customHeight="1" x14ac:dyDescent="0.2">
      <c r="A912" s="24"/>
      <c r="B912" s="24"/>
      <c r="C912" s="24"/>
      <c r="D912" s="24"/>
      <c r="E912" s="24"/>
      <c r="F912" s="24"/>
      <c r="G912" s="24"/>
      <c r="H912" s="40"/>
      <c r="I912" s="24"/>
      <c r="J912" s="24"/>
      <c r="K912" s="24"/>
      <c r="L912" s="24"/>
      <c r="M912" s="24"/>
      <c r="N912" s="24"/>
      <c r="O912" s="24"/>
      <c r="P912" s="24"/>
      <c r="Q912" s="24"/>
      <c r="R912" s="24"/>
    </row>
    <row r="913" spans="1:18" ht="15.75" customHeight="1" x14ac:dyDescent="0.2">
      <c r="A913" s="24"/>
      <c r="B913" s="24"/>
      <c r="C913" s="24"/>
      <c r="D913" s="24"/>
      <c r="E913" s="24"/>
      <c r="F913" s="24"/>
      <c r="G913" s="24"/>
      <c r="H913" s="40"/>
      <c r="I913" s="24"/>
      <c r="J913" s="24"/>
      <c r="K913" s="24"/>
      <c r="L913" s="24"/>
      <c r="M913" s="24"/>
      <c r="N913" s="24"/>
      <c r="O913" s="24"/>
      <c r="P913" s="24"/>
      <c r="Q913" s="24"/>
      <c r="R913" s="24"/>
    </row>
    <row r="914" spans="1:18" ht="15.75" customHeight="1" x14ac:dyDescent="0.2">
      <c r="A914" s="24"/>
      <c r="B914" s="24"/>
      <c r="C914" s="24"/>
      <c r="D914" s="24"/>
      <c r="E914" s="24"/>
      <c r="F914" s="24"/>
      <c r="G914" s="24"/>
      <c r="H914" s="40"/>
      <c r="I914" s="24"/>
      <c r="J914" s="24"/>
      <c r="K914" s="24"/>
      <c r="L914" s="24"/>
      <c r="M914" s="24"/>
      <c r="N914" s="24"/>
      <c r="O914" s="24"/>
      <c r="P914" s="24"/>
      <c r="Q914" s="24"/>
      <c r="R914" s="24"/>
    </row>
    <row r="915" spans="1:18" ht="15.75" customHeight="1" x14ac:dyDescent="0.2">
      <c r="A915" s="24"/>
      <c r="B915" s="24"/>
      <c r="C915" s="24"/>
      <c r="D915" s="24"/>
      <c r="E915" s="24"/>
      <c r="F915" s="24"/>
      <c r="G915" s="24"/>
      <c r="H915" s="40"/>
      <c r="I915" s="24"/>
      <c r="J915" s="24"/>
      <c r="K915" s="24"/>
      <c r="L915" s="24"/>
      <c r="M915" s="24"/>
      <c r="N915" s="24"/>
      <c r="O915" s="24"/>
      <c r="P915" s="24"/>
      <c r="Q915" s="24"/>
      <c r="R915" s="24"/>
    </row>
    <row r="916" spans="1:18" ht="15.75" customHeight="1" x14ac:dyDescent="0.2">
      <c r="A916" s="24"/>
      <c r="B916" s="24"/>
      <c r="C916" s="24"/>
      <c r="D916" s="24"/>
      <c r="E916" s="24"/>
      <c r="F916" s="24"/>
      <c r="G916" s="24"/>
      <c r="H916" s="40"/>
      <c r="I916" s="24"/>
      <c r="J916" s="24"/>
      <c r="K916" s="24"/>
      <c r="L916" s="24"/>
      <c r="M916" s="24"/>
      <c r="N916" s="24"/>
      <c r="O916" s="24"/>
      <c r="P916" s="24"/>
      <c r="Q916" s="24"/>
      <c r="R916" s="24"/>
    </row>
    <row r="917" spans="1:18" ht="15.75" customHeight="1" x14ac:dyDescent="0.2">
      <c r="A917" s="24"/>
      <c r="B917" s="24"/>
      <c r="C917" s="24"/>
      <c r="D917" s="24"/>
      <c r="E917" s="24"/>
      <c r="F917" s="24"/>
      <c r="G917" s="24"/>
      <c r="H917" s="40"/>
      <c r="I917" s="24"/>
      <c r="J917" s="24"/>
      <c r="K917" s="24"/>
      <c r="L917" s="24"/>
      <c r="M917" s="24"/>
      <c r="N917" s="24"/>
      <c r="O917" s="24"/>
      <c r="P917" s="24"/>
      <c r="Q917" s="24"/>
      <c r="R917" s="24"/>
    </row>
    <row r="918" spans="1:18" ht="15.75" customHeight="1" x14ac:dyDescent="0.2">
      <c r="A918" s="24"/>
      <c r="B918" s="24"/>
      <c r="C918" s="24"/>
      <c r="D918" s="24"/>
      <c r="E918" s="24"/>
      <c r="F918" s="24"/>
      <c r="G918" s="24"/>
      <c r="H918" s="40"/>
      <c r="I918" s="24"/>
      <c r="J918" s="24"/>
      <c r="K918" s="24"/>
      <c r="L918" s="24"/>
      <c r="M918" s="24"/>
      <c r="N918" s="24"/>
      <c r="O918" s="24"/>
      <c r="P918" s="24"/>
      <c r="Q918" s="24"/>
      <c r="R918" s="24"/>
    </row>
    <row r="919" spans="1:18" ht="15.75" customHeight="1" x14ac:dyDescent="0.2">
      <c r="A919" s="24"/>
      <c r="B919" s="24"/>
      <c r="C919" s="24"/>
      <c r="D919" s="24"/>
      <c r="E919" s="24"/>
      <c r="F919" s="24"/>
      <c r="G919" s="24"/>
      <c r="H919" s="40"/>
      <c r="I919" s="24"/>
      <c r="J919" s="24"/>
      <c r="K919" s="24"/>
      <c r="L919" s="24"/>
      <c r="M919" s="24"/>
      <c r="N919" s="24"/>
      <c r="O919" s="24"/>
      <c r="P919" s="24"/>
      <c r="Q919" s="24"/>
      <c r="R919" s="24"/>
    </row>
    <row r="920" spans="1:18" ht="15.75" customHeight="1" x14ac:dyDescent="0.2">
      <c r="A920" s="24"/>
      <c r="B920" s="24"/>
      <c r="C920" s="24"/>
      <c r="D920" s="24"/>
      <c r="E920" s="24"/>
      <c r="F920" s="24"/>
      <c r="G920" s="24"/>
      <c r="H920" s="40"/>
      <c r="I920" s="24"/>
      <c r="J920" s="24"/>
      <c r="K920" s="24"/>
      <c r="L920" s="24"/>
      <c r="M920" s="24"/>
      <c r="N920" s="24"/>
      <c r="O920" s="24"/>
      <c r="P920" s="24"/>
      <c r="Q920" s="24"/>
      <c r="R920" s="24"/>
    </row>
    <row r="921" spans="1:18" ht="15.75" customHeight="1" x14ac:dyDescent="0.2">
      <c r="A921" s="24"/>
      <c r="B921" s="24"/>
      <c r="C921" s="24"/>
      <c r="D921" s="24"/>
      <c r="E921" s="24"/>
      <c r="F921" s="24"/>
      <c r="G921" s="24"/>
      <c r="H921" s="40"/>
      <c r="I921" s="24"/>
      <c r="J921" s="24"/>
      <c r="K921" s="24"/>
      <c r="L921" s="24"/>
      <c r="M921" s="24"/>
      <c r="N921" s="24"/>
      <c r="O921" s="24"/>
      <c r="P921" s="24"/>
      <c r="Q921" s="24"/>
      <c r="R921" s="24"/>
    </row>
    <row r="922" spans="1:18" ht="15.75" customHeight="1" x14ac:dyDescent="0.2">
      <c r="A922" s="24"/>
      <c r="B922" s="24"/>
      <c r="C922" s="24"/>
      <c r="D922" s="24"/>
      <c r="E922" s="24"/>
      <c r="F922" s="24"/>
      <c r="G922" s="24"/>
      <c r="H922" s="40"/>
      <c r="I922" s="24"/>
      <c r="J922" s="24"/>
      <c r="K922" s="24"/>
      <c r="L922" s="24"/>
      <c r="M922" s="24"/>
      <c r="N922" s="24"/>
      <c r="O922" s="24"/>
      <c r="P922" s="24"/>
      <c r="Q922" s="24"/>
      <c r="R922" s="24"/>
    </row>
    <row r="923" spans="1:18" ht="15.75" customHeight="1" x14ac:dyDescent="0.2">
      <c r="A923" s="24"/>
      <c r="B923" s="24"/>
      <c r="C923" s="24"/>
      <c r="D923" s="24"/>
      <c r="E923" s="24"/>
      <c r="F923" s="24"/>
      <c r="G923" s="24"/>
      <c r="H923" s="40"/>
      <c r="I923" s="24"/>
      <c r="J923" s="24"/>
      <c r="K923" s="24"/>
      <c r="L923" s="24"/>
      <c r="M923" s="24"/>
      <c r="N923" s="24"/>
      <c r="O923" s="24"/>
      <c r="P923" s="24"/>
      <c r="Q923" s="24"/>
      <c r="R923" s="24"/>
    </row>
    <row r="924" spans="1:18" ht="15.75" customHeight="1" x14ac:dyDescent="0.2">
      <c r="A924" s="24"/>
      <c r="B924" s="24"/>
      <c r="C924" s="24"/>
      <c r="D924" s="24"/>
      <c r="E924" s="24"/>
      <c r="F924" s="24"/>
      <c r="G924" s="24"/>
      <c r="H924" s="40"/>
      <c r="I924" s="24"/>
      <c r="J924" s="24"/>
      <c r="K924" s="24"/>
      <c r="L924" s="24"/>
      <c r="M924" s="24"/>
      <c r="N924" s="24"/>
      <c r="O924" s="24"/>
      <c r="P924" s="24"/>
      <c r="Q924" s="24"/>
      <c r="R924" s="24"/>
    </row>
    <row r="925" spans="1:18" ht="15.75" customHeight="1" x14ac:dyDescent="0.2">
      <c r="A925" s="24"/>
      <c r="B925" s="24"/>
      <c r="C925" s="24"/>
      <c r="D925" s="24"/>
      <c r="E925" s="24"/>
      <c r="F925" s="24"/>
      <c r="G925" s="24"/>
      <c r="H925" s="40"/>
      <c r="I925" s="24"/>
      <c r="J925" s="24"/>
      <c r="K925" s="24"/>
      <c r="L925" s="24"/>
      <c r="M925" s="24"/>
      <c r="N925" s="24"/>
      <c r="O925" s="24"/>
      <c r="P925" s="24"/>
      <c r="Q925" s="24"/>
      <c r="R925" s="24"/>
    </row>
    <row r="926" spans="1:18" ht="15.75" customHeight="1" x14ac:dyDescent="0.2">
      <c r="A926" s="24"/>
      <c r="B926" s="24"/>
      <c r="C926" s="24"/>
      <c r="D926" s="24"/>
      <c r="E926" s="24"/>
      <c r="F926" s="24"/>
      <c r="G926" s="24"/>
      <c r="H926" s="40"/>
      <c r="I926" s="24"/>
      <c r="J926" s="24"/>
      <c r="K926" s="24"/>
      <c r="L926" s="24"/>
      <c r="M926" s="24"/>
      <c r="N926" s="24"/>
      <c r="O926" s="24"/>
      <c r="P926" s="24"/>
      <c r="Q926" s="24"/>
      <c r="R926" s="24"/>
    </row>
    <row r="927" spans="1:18" ht="15.75" customHeight="1" x14ac:dyDescent="0.2">
      <c r="A927" s="24"/>
      <c r="B927" s="24"/>
      <c r="C927" s="24"/>
      <c r="D927" s="24"/>
      <c r="E927" s="24"/>
      <c r="F927" s="24"/>
      <c r="G927" s="24"/>
      <c r="H927" s="40"/>
      <c r="I927" s="24"/>
      <c r="J927" s="24"/>
      <c r="K927" s="24"/>
      <c r="L927" s="24"/>
      <c r="M927" s="24"/>
      <c r="N927" s="24"/>
      <c r="O927" s="24"/>
      <c r="P927" s="24"/>
      <c r="Q927" s="24"/>
      <c r="R927" s="24"/>
    </row>
    <row r="928" spans="1:18" ht="15.75" customHeight="1" x14ac:dyDescent="0.2">
      <c r="A928" s="24"/>
      <c r="B928" s="24"/>
      <c r="C928" s="24"/>
      <c r="D928" s="24"/>
      <c r="E928" s="24"/>
      <c r="F928" s="24"/>
      <c r="G928" s="24"/>
      <c r="H928" s="40"/>
      <c r="I928" s="24"/>
      <c r="J928" s="24"/>
      <c r="K928" s="24"/>
      <c r="L928" s="24"/>
      <c r="M928" s="24"/>
      <c r="N928" s="24"/>
      <c r="O928" s="24"/>
      <c r="P928" s="24"/>
      <c r="Q928" s="24"/>
      <c r="R928" s="24"/>
    </row>
    <row r="929" spans="1:18" ht="15.75" customHeight="1" x14ac:dyDescent="0.2">
      <c r="A929" s="24"/>
      <c r="B929" s="24"/>
      <c r="C929" s="24"/>
      <c r="D929" s="24"/>
      <c r="E929" s="24"/>
      <c r="F929" s="24"/>
      <c r="G929" s="24"/>
      <c r="H929" s="40"/>
      <c r="I929" s="24"/>
      <c r="J929" s="24"/>
      <c r="K929" s="24"/>
      <c r="L929" s="24"/>
      <c r="M929" s="24"/>
      <c r="N929" s="24"/>
      <c r="O929" s="24"/>
      <c r="P929" s="24"/>
      <c r="Q929" s="24"/>
      <c r="R929" s="24"/>
    </row>
    <row r="930" spans="1:18" ht="15.75" customHeight="1" x14ac:dyDescent="0.2">
      <c r="A930" s="24"/>
      <c r="B930" s="24"/>
      <c r="C930" s="24"/>
      <c r="D930" s="24"/>
      <c r="E930" s="24"/>
      <c r="F930" s="24"/>
      <c r="G930" s="24"/>
      <c r="H930" s="40"/>
      <c r="I930" s="24"/>
      <c r="J930" s="24"/>
      <c r="K930" s="24"/>
      <c r="L930" s="24"/>
      <c r="M930" s="24"/>
      <c r="N930" s="24"/>
      <c r="O930" s="24"/>
      <c r="P930" s="24"/>
      <c r="Q930" s="24"/>
      <c r="R930" s="24"/>
    </row>
    <row r="931" spans="1:18" ht="15.75" customHeight="1" x14ac:dyDescent="0.2">
      <c r="A931" s="24"/>
      <c r="B931" s="24"/>
      <c r="C931" s="24"/>
      <c r="D931" s="24"/>
      <c r="E931" s="24"/>
      <c r="F931" s="24"/>
      <c r="G931" s="24"/>
      <c r="H931" s="40"/>
      <c r="I931" s="24"/>
      <c r="J931" s="24"/>
      <c r="K931" s="24"/>
      <c r="L931" s="24"/>
      <c r="M931" s="24"/>
      <c r="N931" s="24"/>
      <c r="O931" s="24"/>
      <c r="P931" s="24"/>
      <c r="Q931" s="24"/>
      <c r="R931" s="24"/>
    </row>
    <row r="932" spans="1:18" ht="15.75" customHeight="1" x14ac:dyDescent="0.2">
      <c r="A932" s="24"/>
      <c r="B932" s="24"/>
      <c r="C932" s="24"/>
      <c r="D932" s="24"/>
      <c r="E932" s="24"/>
      <c r="F932" s="24"/>
      <c r="G932" s="24"/>
      <c r="H932" s="40"/>
      <c r="I932" s="24"/>
      <c r="J932" s="24"/>
      <c r="K932" s="24"/>
      <c r="L932" s="24"/>
      <c r="M932" s="24"/>
      <c r="N932" s="24"/>
      <c r="O932" s="24"/>
      <c r="P932" s="24"/>
      <c r="Q932" s="24"/>
      <c r="R932" s="24"/>
    </row>
    <row r="933" spans="1:18" ht="15.75" customHeight="1" x14ac:dyDescent="0.2">
      <c r="A933" s="24"/>
      <c r="B933" s="24"/>
      <c r="C933" s="24"/>
      <c r="D933" s="24"/>
      <c r="E933" s="24"/>
      <c r="F933" s="24"/>
      <c r="G933" s="24"/>
      <c r="H933" s="40"/>
      <c r="I933" s="24"/>
      <c r="J933" s="24"/>
      <c r="K933" s="24"/>
      <c r="L933" s="24"/>
      <c r="M933" s="24"/>
      <c r="N933" s="24"/>
      <c r="O933" s="24"/>
      <c r="P933" s="24"/>
      <c r="Q933" s="24"/>
      <c r="R933" s="24"/>
    </row>
    <row r="934" spans="1:18" ht="15.75" customHeight="1" x14ac:dyDescent="0.2">
      <c r="A934" s="24"/>
      <c r="B934" s="24"/>
      <c r="C934" s="24"/>
      <c r="D934" s="24"/>
      <c r="E934" s="24"/>
      <c r="F934" s="24"/>
      <c r="G934" s="24"/>
      <c r="H934" s="40"/>
      <c r="I934" s="24"/>
      <c r="J934" s="24"/>
      <c r="K934" s="24"/>
      <c r="L934" s="24"/>
      <c r="M934" s="24"/>
      <c r="N934" s="24"/>
      <c r="O934" s="24"/>
      <c r="P934" s="24"/>
      <c r="Q934" s="24"/>
      <c r="R934" s="24"/>
    </row>
    <row r="935" spans="1:18" ht="15.75" customHeight="1" x14ac:dyDescent="0.2">
      <c r="A935" s="24"/>
      <c r="B935" s="24"/>
      <c r="C935" s="24"/>
      <c r="D935" s="24"/>
      <c r="E935" s="24"/>
      <c r="F935" s="24"/>
      <c r="G935" s="24"/>
      <c r="H935" s="40"/>
      <c r="I935" s="24"/>
      <c r="J935" s="24"/>
      <c r="K935" s="24"/>
      <c r="L935" s="24"/>
      <c r="M935" s="24"/>
      <c r="N935" s="24"/>
      <c r="O935" s="24"/>
      <c r="P935" s="24"/>
      <c r="Q935" s="24"/>
      <c r="R935" s="24"/>
    </row>
    <row r="936" spans="1:18" ht="15.75" customHeight="1" x14ac:dyDescent="0.2">
      <c r="A936" s="24"/>
      <c r="B936" s="24"/>
      <c r="C936" s="24"/>
      <c r="D936" s="24"/>
      <c r="E936" s="24"/>
      <c r="F936" s="24"/>
      <c r="G936" s="24"/>
      <c r="H936" s="40"/>
      <c r="I936" s="24"/>
      <c r="J936" s="24"/>
      <c r="K936" s="24"/>
      <c r="L936" s="24"/>
      <c r="M936" s="24"/>
      <c r="N936" s="24"/>
      <c r="O936" s="24"/>
      <c r="P936" s="24"/>
      <c r="Q936" s="24"/>
      <c r="R936" s="24"/>
    </row>
    <row r="937" spans="1:18" ht="15.75" customHeight="1" x14ac:dyDescent="0.2">
      <c r="A937" s="24"/>
      <c r="B937" s="24"/>
      <c r="C937" s="24"/>
      <c r="D937" s="24"/>
      <c r="E937" s="24"/>
      <c r="F937" s="24"/>
      <c r="G937" s="24"/>
      <c r="H937" s="40"/>
      <c r="I937" s="24"/>
      <c r="J937" s="24"/>
      <c r="K937" s="24"/>
      <c r="L937" s="24"/>
      <c r="M937" s="24"/>
      <c r="N937" s="24"/>
      <c r="O937" s="24"/>
      <c r="P937" s="24"/>
      <c r="Q937" s="24"/>
      <c r="R937" s="24"/>
    </row>
    <row r="938" spans="1:18" ht="15.75" customHeight="1" x14ac:dyDescent="0.2">
      <c r="A938" s="24"/>
      <c r="B938" s="24"/>
      <c r="C938" s="24"/>
      <c r="D938" s="24"/>
      <c r="E938" s="24"/>
      <c r="F938" s="24"/>
      <c r="G938" s="24"/>
      <c r="H938" s="40"/>
      <c r="I938" s="24"/>
      <c r="J938" s="24"/>
      <c r="K938" s="24"/>
      <c r="L938" s="24"/>
      <c r="M938" s="24"/>
      <c r="N938" s="24"/>
      <c r="O938" s="24"/>
      <c r="P938" s="24"/>
      <c r="Q938" s="24"/>
      <c r="R938" s="24"/>
    </row>
    <row r="939" spans="1:18" ht="15.75" customHeight="1" x14ac:dyDescent="0.2">
      <c r="A939" s="24"/>
      <c r="B939" s="24"/>
      <c r="C939" s="24"/>
      <c r="D939" s="24"/>
      <c r="E939" s="24"/>
      <c r="F939" s="24"/>
      <c r="G939" s="24"/>
      <c r="H939" s="40"/>
      <c r="I939" s="24"/>
      <c r="J939" s="24"/>
      <c r="K939" s="24"/>
      <c r="L939" s="24"/>
      <c r="M939" s="24"/>
      <c r="N939" s="24"/>
      <c r="O939" s="24"/>
      <c r="P939" s="24"/>
      <c r="Q939" s="24"/>
      <c r="R939" s="24"/>
    </row>
    <row r="940" spans="1:18" ht="15.75" customHeight="1" x14ac:dyDescent="0.2">
      <c r="A940" s="24"/>
      <c r="B940" s="24"/>
      <c r="C940" s="24"/>
      <c r="D940" s="24"/>
      <c r="E940" s="24"/>
      <c r="F940" s="24"/>
      <c r="G940" s="24"/>
      <c r="H940" s="40"/>
      <c r="I940" s="24"/>
      <c r="J940" s="24"/>
      <c r="K940" s="24"/>
      <c r="L940" s="24"/>
      <c r="M940" s="24"/>
      <c r="N940" s="24"/>
      <c r="O940" s="24"/>
      <c r="P940" s="24"/>
      <c r="Q940" s="24"/>
      <c r="R940" s="24"/>
    </row>
    <row r="941" spans="1:18" ht="15.75" customHeight="1" x14ac:dyDescent="0.2">
      <c r="A941" s="24"/>
      <c r="B941" s="24"/>
      <c r="C941" s="24"/>
      <c r="D941" s="24"/>
      <c r="E941" s="24"/>
      <c r="F941" s="24"/>
      <c r="G941" s="24"/>
      <c r="H941" s="40"/>
      <c r="I941" s="24"/>
      <c r="J941" s="24"/>
      <c r="K941" s="24"/>
      <c r="L941" s="24"/>
      <c r="M941" s="24"/>
      <c r="N941" s="24"/>
      <c r="O941" s="24"/>
      <c r="P941" s="24"/>
      <c r="Q941" s="24"/>
      <c r="R941" s="24"/>
    </row>
    <row r="942" spans="1:18" ht="15.75" customHeight="1" x14ac:dyDescent="0.2">
      <c r="A942" s="24"/>
      <c r="B942" s="24"/>
      <c r="C942" s="24"/>
      <c r="D942" s="24"/>
      <c r="E942" s="24"/>
      <c r="F942" s="24"/>
      <c r="G942" s="24"/>
      <c r="H942" s="40"/>
      <c r="I942" s="24"/>
      <c r="J942" s="24"/>
      <c r="K942" s="24"/>
      <c r="L942" s="24"/>
      <c r="M942" s="24"/>
      <c r="N942" s="24"/>
      <c r="O942" s="24"/>
      <c r="P942" s="24"/>
      <c r="Q942" s="24"/>
      <c r="R942" s="24"/>
    </row>
    <row r="943" spans="1:18" ht="15.75" customHeight="1" x14ac:dyDescent="0.2">
      <c r="A943" s="24"/>
      <c r="B943" s="24"/>
      <c r="C943" s="24"/>
      <c r="D943" s="24"/>
      <c r="E943" s="24"/>
      <c r="F943" s="24"/>
      <c r="G943" s="24"/>
      <c r="H943" s="40"/>
      <c r="I943" s="24"/>
      <c r="J943" s="24"/>
      <c r="K943" s="24"/>
      <c r="L943" s="24"/>
      <c r="M943" s="24"/>
      <c r="N943" s="24"/>
      <c r="O943" s="24"/>
      <c r="P943" s="24"/>
      <c r="Q943" s="24"/>
      <c r="R943" s="24"/>
    </row>
    <row r="944" spans="1:18" ht="15.75" customHeight="1" x14ac:dyDescent="0.2">
      <c r="A944" s="24"/>
      <c r="B944" s="24"/>
      <c r="C944" s="24"/>
      <c r="D944" s="24"/>
      <c r="E944" s="24"/>
      <c r="F944" s="24"/>
      <c r="G944" s="24"/>
      <c r="H944" s="40"/>
      <c r="I944" s="24"/>
      <c r="J944" s="24"/>
      <c r="K944" s="24"/>
      <c r="L944" s="24"/>
      <c r="M944" s="24"/>
      <c r="N944" s="24"/>
      <c r="O944" s="24"/>
      <c r="P944" s="24"/>
      <c r="Q944" s="24"/>
      <c r="R944" s="24"/>
    </row>
    <row r="945" spans="1:18" ht="15.75" customHeight="1" x14ac:dyDescent="0.2">
      <c r="A945" s="24"/>
      <c r="B945" s="24"/>
      <c r="C945" s="24"/>
      <c r="D945" s="24"/>
      <c r="E945" s="24"/>
      <c r="F945" s="24"/>
      <c r="G945" s="24"/>
      <c r="H945" s="40"/>
      <c r="I945" s="24"/>
      <c r="J945" s="24"/>
      <c r="K945" s="24"/>
      <c r="L945" s="24"/>
      <c r="M945" s="24"/>
      <c r="N945" s="24"/>
      <c r="O945" s="24"/>
      <c r="P945" s="24"/>
      <c r="Q945" s="24"/>
      <c r="R945" s="24"/>
    </row>
    <row r="946" spans="1:18" ht="15.75" customHeight="1" x14ac:dyDescent="0.2">
      <c r="A946" s="24"/>
      <c r="B946" s="24"/>
      <c r="C946" s="24"/>
      <c r="D946" s="24"/>
      <c r="E946" s="24"/>
      <c r="F946" s="24"/>
      <c r="G946" s="24"/>
      <c r="H946" s="40"/>
      <c r="I946" s="24"/>
      <c r="J946" s="24"/>
      <c r="K946" s="24"/>
      <c r="L946" s="24"/>
      <c r="M946" s="24"/>
      <c r="N946" s="24"/>
      <c r="O946" s="24"/>
      <c r="P946" s="24"/>
      <c r="Q946" s="24"/>
      <c r="R946" s="24"/>
    </row>
    <row r="947" spans="1:18" ht="15.75" customHeight="1" x14ac:dyDescent="0.2">
      <c r="A947" s="24"/>
      <c r="B947" s="24"/>
      <c r="C947" s="24"/>
      <c r="D947" s="24"/>
      <c r="E947" s="24"/>
      <c r="F947" s="24"/>
      <c r="G947" s="24"/>
      <c r="H947" s="40"/>
      <c r="I947" s="24"/>
      <c r="J947" s="24"/>
      <c r="K947" s="24"/>
      <c r="L947" s="24"/>
      <c r="M947" s="24"/>
      <c r="N947" s="24"/>
      <c r="O947" s="24"/>
      <c r="P947" s="24"/>
      <c r="Q947" s="24"/>
      <c r="R947" s="24"/>
    </row>
    <row r="948" spans="1:18" ht="15.75" customHeight="1" x14ac:dyDescent="0.2">
      <c r="A948" s="24"/>
      <c r="B948" s="24"/>
      <c r="C948" s="24"/>
      <c r="D948" s="24"/>
      <c r="E948" s="24"/>
      <c r="F948" s="24"/>
      <c r="G948" s="24"/>
      <c r="H948" s="40"/>
      <c r="I948" s="24"/>
      <c r="J948" s="24"/>
      <c r="K948" s="24"/>
      <c r="L948" s="24"/>
      <c r="M948" s="24"/>
      <c r="N948" s="24"/>
      <c r="O948" s="24"/>
      <c r="P948" s="24"/>
      <c r="Q948" s="24"/>
      <c r="R948" s="24"/>
    </row>
    <row r="949" spans="1:18" ht="15.75" customHeight="1" x14ac:dyDescent="0.2">
      <c r="A949" s="24"/>
      <c r="B949" s="24"/>
      <c r="C949" s="24"/>
      <c r="D949" s="24"/>
      <c r="E949" s="24"/>
      <c r="F949" s="24"/>
      <c r="G949" s="24"/>
      <c r="H949" s="40"/>
      <c r="I949" s="24"/>
      <c r="J949" s="24"/>
      <c r="K949" s="24"/>
      <c r="L949" s="24"/>
      <c r="M949" s="24"/>
      <c r="N949" s="24"/>
      <c r="O949" s="24"/>
      <c r="P949" s="24"/>
      <c r="Q949" s="24"/>
      <c r="R949" s="24"/>
    </row>
    <row r="950" spans="1:18" ht="15.75" customHeight="1" x14ac:dyDescent="0.2">
      <c r="A950" s="24"/>
      <c r="B950" s="24"/>
      <c r="C950" s="24"/>
      <c r="D950" s="24"/>
      <c r="E950" s="24"/>
      <c r="F950" s="24"/>
      <c r="G950" s="24"/>
      <c r="H950" s="40"/>
      <c r="I950" s="24"/>
      <c r="J950" s="24"/>
      <c r="K950" s="24"/>
      <c r="L950" s="24"/>
      <c r="M950" s="24"/>
      <c r="N950" s="24"/>
      <c r="O950" s="24"/>
      <c r="P950" s="24"/>
      <c r="Q950" s="24"/>
      <c r="R950" s="24"/>
    </row>
    <row r="951" spans="1:18" ht="15.75" customHeight="1" x14ac:dyDescent="0.2">
      <c r="A951" s="24"/>
      <c r="B951" s="24"/>
      <c r="C951" s="24"/>
      <c r="D951" s="24"/>
      <c r="E951" s="24"/>
      <c r="F951" s="24"/>
      <c r="G951" s="24"/>
      <c r="H951" s="40"/>
      <c r="I951" s="24"/>
      <c r="J951" s="24"/>
      <c r="K951" s="24"/>
      <c r="L951" s="24"/>
      <c r="M951" s="24"/>
      <c r="N951" s="24"/>
      <c r="O951" s="24"/>
      <c r="P951" s="24"/>
      <c r="Q951" s="24"/>
      <c r="R951" s="24"/>
    </row>
    <row r="952" spans="1:18" ht="15.75" customHeight="1" x14ac:dyDescent="0.2">
      <c r="A952" s="24"/>
      <c r="B952" s="24"/>
      <c r="C952" s="24"/>
      <c r="D952" s="24"/>
      <c r="E952" s="24"/>
      <c r="F952" s="24"/>
      <c r="G952" s="24"/>
      <c r="H952" s="40"/>
      <c r="I952" s="24"/>
      <c r="J952" s="24"/>
      <c r="K952" s="24"/>
      <c r="L952" s="24"/>
      <c r="M952" s="24"/>
      <c r="N952" s="24"/>
      <c r="O952" s="24"/>
      <c r="P952" s="24"/>
      <c r="Q952" s="24"/>
      <c r="R952" s="24"/>
    </row>
    <row r="953" spans="1:18" ht="15.75" customHeight="1" x14ac:dyDescent="0.2">
      <c r="A953" s="24"/>
      <c r="B953" s="24"/>
      <c r="C953" s="24"/>
      <c r="D953" s="24"/>
      <c r="E953" s="24"/>
      <c r="F953" s="24"/>
      <c r="G953" s="24"/>
      <c r="H953" s="40"/>
      <c r="I953" s="24"/>
      <c r="J953" s="24"/>
      <c r="K953" s="24"/>
      <c r="L953" s="24"/>
      <c r="M953" s="24"/>
      <c r="N953" s="24"/>
      <c r="O953" s="24"/>
      <c r="P953" s="24"/>
      <c r="Q953" s="24"/>
      <c r="R953" s="24"/>
    </row>
    <row r="954" spans="1:18" ht="15.75" customHeight="1" x14ac:dyDescent="0.2">
      <c r="A954" s="24"/>
      <c r="B954" s="24"/>
      <c r="C954" s="24"/>
      <c r="D954" s="24"/>
      <c r="E954" s="24"/>
      <c r="F954" s="24"/>
      <c r="G954" s="24"/>
      <c r="H954" s="40"/>
      <c r="I954" s="24"/>
      <c r="J954" s="24"/>
      <c r="K954" s="24"/>
      <c r="L954" s="24"/>
      <c r="M954" s="24"/>
      <c r="N954" s="24"/>
      <c r="O954" s="24"/>
      <c r="P954" s="24"/>
      <c r="Q954" s="24"/>
      <c r="R954" s="24"/>
    </row>
    <row r="955" spans="1:18" ht="15.75" customHeight="1" x14ac:dyDescent="0.2">
      <c r="A955" s="24"/>
      <c r="B955" s="24"/>
      <c r="C955" s="24"/>
      <c r="D955" s="24"/>
      <c r="E955" s="24"/>
      <c r="F955" s="24"/>
      <c r="G955" s="24"/>
      <c r="H955" s="40"/>
      <c r="I955" s="24"/>
      <c r="J955" s="24"/>
      <c r="K955" s="24"/>
      <c r="L955" s="24"/>
      <c r="M955" s="24"/>
      <c r="N955" s="24"/>
      <c r="O955" s="24"/>
      <c r="P955" s="24"/>
      <c r="Q955" s="24"/>
      <c r="R955" s="24"/>
    </row>
    <row r="956" spans="1:18" ht="15.75" customHeight="1" x14ac:dyDescent="0.2">
      <c r="A956" s="24"/>
      <c r="B956" s="24"/>
      <c r="C956" s="24"/>
      <c r="D956" s="24"/>
      <c r="E956" s="24"/>
      <c r="F956" s="24"/>
      <c r="G956" s="24"/>
      <c r="H956" s="40"/>
      <c r="I956" s="24"/>
      <c r="J956" s="24"/>
      <c r="K956" s="24"/>
      <c r="L956" s="24"/>
      <c r="M956" s="24"/>
      <c r="N956" s="24"/>
      <c r="O956" s="24"/>
      <c r="P956" s="24"/>
      <c r="Q956" s="24"/>
      <c r="R956" s="24"/>
    </row>
    <row r="957" spans="1:18" ht="15.75" customHeight="1" x14ac:dyDescent="0.2">
      <c r="A957" s="24"/>
      <c r="B957" s="24"/>
      <c r="C957" s="24"/>
      <c r="D957" s="24"/>
      <c r="E957" s="24"/>
      <c r="F957" s="24"/>
      <c r="G957" s="24"/>
      <c r="H957" s="40"/>
      <c r="I957" s="24"/>
      <c r="J957" s="24"/>
      <c r="K957" s="24"/>
      <c r="L957" s="24"/>
      <c r="M957" s="24"/>
      <c r="N957" s="24"/>
      <c r="O957" s="24"/>
      <c r="P957" s="24"/>
      <c r="Q957" s="24"/>
      <c r="R957" s="24"/>
    </row>
    <row r="958" spans="1:18" ht="15.75" customHeight="1" x14ac:dyDescent="0.2">
      <c r="A958" s="24"/>
      <c r="B958" s="24"/>
      <c r="C958" s="24"/>
      <c r="D958" s="24"/>
      <c r="E958" s="24"/>
      <c r="F958" s="24"/>
      <c r="G958" s="24"/>
      <c r="H958" s="40"/>
      <c r="I958" s="24"/>
      <c r="J958" s="24"/>
      <c r="K958" s="24"/>
      <c r="L958" s="24"/>
      <c r="M958" s="24"/>
      <c r="N958" s="24"/>
      <c r="O958" s="24"/>
      <c r="P958" s="24"/>
      <c r="Q958" s="24"/>
      <c r="R958" s="24"/>
    </row>
    <row r="959" spans="1:18" ht="15.75" customHeight="1" x14ac:dyDescent="0.2">
      <c r="A959" s="24"/>
      <c r="B959" s="24"/>
      <c r="C959" s="24"/>
      <c r="D959" s="24"/>
      <c r="E959" s="24"/>
      <c r="F959" s="24"/>
      <c r="G959" s="24"/>
      <c r="H959" s="40"/>
      <c r="I959" s="24"/>
      <c r="J959" s="24"/>
      <c r="K959" s="24"/>
      <c r="L959" s="24"/>
      <c r="M959" s="24"/>
      <c r="N959" s="24"/>
      <c r="O959" s="24"/>
      <c r="P959" s="24"/>
      <c r="Q959" s="24"/>
      <c r="R959" s="24"/>
    </row>
    <row r="960" spans="1:18" ht="15.75" customHeight="1" x14ac:dyDescent="0.2">
      <c r="A960" s="24"/>
      <c r="B960" s="24"/>
      <c r="C960" s="24"/>
      <c r="D960" s="24"/>
      <c r="E960" s="24"/>
      <c r="F960" s="24"/>
      <c r="G960" s="24"/>
      <c r="H960" s="40"/>
      <c r="I960" s="24"/>
      <c r="J960" s="24"/>
      <c r="K960" s="24"/>
      <c r="L960" s="24"/>
      <c r="M960" s="24"/>
      <c r="N960" s="24"/>
      <c r="O960" s="24"/>
      <c r="P960" s="24"/>
      <c r="Q960" s="24"/>
      <c r="R960" s="24"/>
    </row>
    <row r="961" spans="1:18" ht="15.75" customHeight="1" x14ac:dyDescent="0.2">
      <c r="A961" s="24"/>
      <c r="B961" s="24"/>
      <c r="C961" s="24"/>
      <c r="D961" s="24"/>
      <c r="E961" s="24"/>
      <c r="F961" s="24"/>
      <c r="G961" s="24"/>
      <c r="H961" s="40"/>
      <c r="I961" s="24"/>
      <c r="J961" s="24"/>
      <c r="K961" s="24"/>
      <c r="L961" s="24"/>
      <c r="M961" s="24"/>
      <c r="N961" s="24"/>
      <c r="O961" s="24"/>
      <c r="P961" s="24"/>
      <c r="Q961" s="24"/>
      <c r="R961" s="24"/>
    </row>
    <row r="962" spans="1:18" ht="15.75" customHeight="1" x14ac:dyDescent="0.2">
      <c r="A962" s="24"/>
      <c r="B962" s="24"/>
      <c r="C962" s="24"/>
      <c r="D962" s="24"/>
      <c r="E962" s="24"/>
      <c r="F962" s="24"/>
      <c r="G962" s="24"/>
      <c r="H962" s="40"/>
      <c r="I962" s="24"/>
      <c r="J962" s="24"/>
      <c r="K962" s="24"/>
      <c r="L962" s="24"/>
      <c r="M962" s="24"/>
      <c r="N962" s="24"/>
      <c r="O962" s="24"/>
      <c r="P962" s="24"/>
      <c r="Q962" s="24"/>
      <c r="R962" s="24"/>
    </row>
    <row r="963" spans="1:18" ht="15.75" customHeight="1" x14ac:dyDescent="0.2">
      <c r="A963" s="24"/>
      <c r="B963" s="24"/>
      <c r="C963" s="24"/>
      <c r="D963" s="24"/>
      <c r="E963" s="24"/>
      <c r="F963" s="24"/>
      <c r="G963" s="24"/>
      <c r="H963" s="40"/>
      <c r="I963" s="24"/>
      <c r="J963" s="24"/>
      <c r="K963" s="24"/>
      <c r="L963" s="24"/>
      <c r="M963" s="24"/>
      <c r="N963" s="24"/>
      <c r="O963" s="24"/>
      <c r="P963" s="24"/>
      <c r="Q963" s="24"/>
      <c r="R963" s="24"/>
    </row>
    <row r="964" spans="1:18" ht="15.75" customHeight="1" x14ac:dyDescent="0.2">
      <c r="A964" s="24"/>
      <c r="B964" s="24"/>
      <c r="C964" s="24"/>
      <c r="D964" s="24"/>
      <c r="E964" s="24"/>
      <c r="F964" s="24"/>
      <c r="G964" s="24"/>
      <c r="H964" s="40"/>
      <c r="I964" s="24"/>
      <c r="J964" s="24"/>
      <c r="K964" s="24"/>
      <c r="L964" s="24"/>
      <c r="M964" s="24"/>
      <c r="N964" s="24"/>
      <c r="O964" s="24"/>
      <c r="P964" s="24"/>
      <c r="Q964" s="24"/>
      <c r="R964" s="24"/>
    </row>
    <row r="965" spans="1:18" ht="15.75" customHeight="1" x14ac:dyDescent="0.2">
      <c r="A965" s="24"/>
      <c r="B965" s="24"/>
      <c r="C965" s="24"/>
      <c r="D965" s="24"/>
      <c r="E965" s="24"/>
      <c r="F965" s="24"/>
      <c r="G965" s="24"/>
      <c r="H965" s="40"/>
      <c r="I965" s="24"/>
      <c r="J965" s="24"/>
      <c r="K965" s="24"/>
      <c r="L965" s="24"/>
      <c r="M965" s="24"/>
      <c r="N965" s="24"/>
      <c r="O965" s="24"/>
      <c r="P965" s="24"/>
      <c r="Q965" s="24"/>
      <c r="R965" s="24"/>
    </row>
    <row r="966" spans="1:18" ht="15.75" customHeight="1" x14ac:dyDescent="0.2">
      <c r="A966" s="24"/>
      <c r="B966" s="24"/>
      <c r="C966" s="24"/>
      <c r="D966" s="24"/>
      <c r="E966" s="24"/>
      <c r="F966" s="24"/>
      <c r="G966" s="24"/>
      <c r="H966" s="40"/>
      <c r="I966" s="24"/>
      <c r="J966" s="24"/>
      <c r="K966" s="24"/>
      <c r="L966" s="24"/>
      <c r="M966" s="24"/>
      <c r="N966" s="24"/>
      <c r="O966" s="24"/>
      <c r="P966" s="24"/>
      <c r="Q966" s="24"/>
      <c r="R966" s="24"/>
    </row>
    <row r="967" spans="1:18" ht="15.75" customHeight="1" x14ac:dyDescent="0.2">
      <c r="A967" s="24"/>
      <c r="B967" s="24"/>
      <c r="C967" s="24"/>
      <c r="D967" s="24"/>
      <c r="E967" s="24"/>
      <c r="F967" s="24"/>
      <c r="G967" s="24"/>
      <c r="H967" s="40"/>
      <c r="I967" s="24"/>
      <c r="J967" s="24"/>
      <c r="K967" s="24"/>
      <c r="L967" s="24"/>
      <c r="M967" s="24"/>
      <c r="N967" s="24"/>
      <c r="O967" s="24"/>
      <c r="P967" s="24"/>
      <c r="Q967" s="24"/>
      <c r="R967" s="24"/>
    </row>
    <row r="968" spans="1:18" ht="15.75" customHeight="1" x14ac:dyDescent="0.2">
      <c r="A968" s="24"/>
      <c r="B968" s="24"/>
      <c r="C968" s="24"/>
      <c r="D968" s="24"/>
      <c r="E968" s="24"/>
      <c r="F968" s="24"/>
      <c r="G968" s="24"/>
      <c r="H968" s="40"/>
      <c r="I968" s="24"/>
      <c r="J968" s="24"/>
      <c r="K968" s="24"/>
      <c r="L968" s="24"/>
      <c r="M968" s="24"/>
      <c r="N968" s="24"/>
      <c r="O968" s="24"/>
      <c r="P968" s="24"/>
      <c r="Q968" s="24"/>
      <c r="R968" s="24"/>
    </row>
    <row r="969" spans="1:18" ht="15.75" customHeight="1" x14ac:dyDescent="0.2">
      <c r="A969" s="24"/>
      <c r="B969" s="24"/>
      <c r="C969" s="24"/>
      <c r="D969" s="24"/>
      <c r="E969" s="24"/>
      <c r="F969" s="24"/>
      <c r="G969" s="24"/>
      <c r="H969" s="40"/>
      <c r="I969" s="24"/>
      <c r="J969" s="24"/>
      <c r="K969" s="24"/>
      <c r="L969" s="24"/>
      <c r="M969" s="24"/>
      <c r="N969" s="24"/>
      <c r="O969" s="24"/>
      <c r="P969" s="24"/>
      <c r="Q969" s="24"/>
      <c r="R969" s="24"/>
    </row>
    <row r="970" spans="1:18" ht="15.75" customHeight="1" x14ac:dyDescent="0.2">
      <c r="A970" s="24"/>
      <c r="B970" s="24"/>
      <c r="C970" s="24"/>
      <c r="D970" s="24"/>
      <c r="E970" s="24"/>
      <c r="F970" s="24"/>
      <c r="G970" s="24"/>
      <c r="H970" s="40"/>
      <c r="I970" s="24"/>
      <c r="J970" s="24"/>
      <c r="K970" s="24"/>
      <c r="L970" s="24"/>
      <c r="M970" s="24"/>
      <c r="N970" s="24"/>
      <c r="O970" s="24"/>
      <c r="P970" s="24"/>
      <c r="Q970" s="24"/>
      <c r="R970" s="24"/>
    </row>
    <row r="971" spans="1:18" ht="15.75" customHeight="1" x14ac:dyDescent="0.2">
      <c r="A971" s="24"/>
      <c r="B971" s="24"/>
      <c r="C971" s="24"/>
      <c r="D971" s="24"/>
      <c r="E971" s="24"/>
      <c r="F971" s="24"/>
      <c r="G971" s="24"/>
      <c r="H971" s="40"/>
      <c r="I971" s="24"/>
      <c r="J971" s="24"/>
      <c r="K971" s="24"/>
      <c r="L971" s="24"/>
      <c r="M971" s="24"/>
      <c r="N971" s="24"/>
      <c r="O971" s="24"/>
      <c r="P971" s="24"/>
      <c r="Q971" s="24"/>
      <c r="R971" s="24"/>
    </row>
    <row r="972" spans="1:18" ht="15.75" customHeight="1" x14ac:dyDescent="0.2">
      <c r="A972" s="24"/>
      <c r="B972" s="24"/>
      <c r="C972" s="24"/>
      <c r="D972" s="24"/>
      <c r="E972" s="24"/>
      <c r="F972" s="24"/>
      <c r="G972" s="24"/>
      <c r="H972" s="40"/>
      <c r="I972" s="24"/>
      <c r="J972" s="24"/>
      <c r="K972" s="24"/>
      <c r="L972" s="24"/>
      <c r="M972" s="24"/>
      <c r="N972" s="24"/>
      <c r="O972" s="24"/>
      <c r="P972" s="24"/>
      <c r="Q972" s="24"/>
      <c r="R972" s="24"/>
    </row>
    <row r="973" spans="1:18" ht="15.75" customHeight="1" x14ac:dyDescent="0.2">
      <c r="A973" s="24"/>
      <c r="B973" s="24"/>
      <c r="C973" s="24"/>
      <c r="D973" s="24"/>
      <c r="E973" s="24"/>
      <c r="F973" s="24"/>
      <c r="G973" s="24"/>
      <c r="H973" s="40"/>
      <c r="I973" s="24"/>
      <c r="J973" s="24"/>
      <c r="K973" s="24"/>
      <c r="L973" s="24"/>
      <c r="M973" s="24"/>
      <c r="N973" s="24"/>
      <c r="O973" s="24"/>
      <c r="P973" s="24"/>
      <c r="Q973" s="24"/>
      <c r="R973" s="24"/>
    </row>
    <row r="974" spans="1:18" ht="15.75" customHeight="1" x14ac:dyDescent="0.2">
      <c r="A974" s="24"/>
      <c r="B974" s="24"/>
      <c r="C974" s="24"/>
      <c r="D974" s="24"/>
      <c r="E974" s="24"/>
      <c r="F974" s="24"/>
      <c r="G974" s="24"/>
      <c r="H974" s="40"/>
      <c r="I974" s="24"/>
      <c r="J974" s="24"/>
      <c r="K974" s="24"/>
      <c r="L974" s="24"/>
      <c r="M974" s="24"/>
      <c r="N974" s="24"/>
      <c r="O974" s="24"/>
      <c r="P974" s="24"/>
      <c r="Q974" s="24"/>
      <c r="R974" s="24"/>
    </row>
    <row r="975" spans="1:18" ht="15.75" customHeight="1" x14ac:dyDescent="0.2">
      <c r="A975" s="24"/>
      <c r="B975" s="24"/>
      <c r="C975" s="24"/>
      <c r="D975" s="24"/>
      <c r="E975" s="24"/>
      <c r="F975" s="24"/>
      <c r="G975" s="24"/>
      <c r="H975" s="40"/>
      <c r="I975" s="24"/>
      <c r="J975" s="24"/>
      <c r="K975" s="24"/>
      <c r="L975" s="24"/>
      <c r="M975" s="24"/>
      <c r="N975" s="24"/>
      <c r="O975" s="24"/>
      <c r="P975" s="24"/>
      <c r="Q975" s="24"/>
      <c r="R975" s="24"/>
    </row>
    <row r="976" spans="1:18" ht="15.75" customHeight="1" x14ac:dyDescent="0.2">
      <c r="A976" s="24"/>
      <c r="B976" s="24"/>
      <c r="C976" s="24"/>
      <c r="D976" s="24"/>
      <c r="E976" s="24"/>
      <c r="F976" s="24"/>
      <c r="G976" s="24"/>
      <c r="H976" s="40"/>
      <c r="I976" s="24"/>
      <c r="J976" s="24"/>
      <c r="K976" s="24"/>
      <c r="L976" s="24"/>
      <c r="M976" s="24"/>
      <c r="N976" s="24"/>
      <c r="O976" s="24"/>
      <c r="P976" s="24"/>
      <c r="Q976" s="24"/>
      <c r="R976" s="24"/>
    </row>
    <row r="977" spans="1:18" ht="15.75" customHeight="1" x14ac:dyDescent="0.2">
      <c r="A977" s="24"/>
      <c r="B977" s="24"/>
      <c r="C977" s="24"/>
      <c r="D977" s="24"/>
      <c r="E977" s="24"/>
      <c r="F977" s="24"/>
      <c r="G977" s="24"/>
      <c r="H977" s="40"/>
      <c r="I977" s="24"/>
      <c r="J977" s="24"/>
      <c r="K977" s="24"/>
      <c r="L977" s="24"/>
      <c r="M977" s="24"/>
      <c r="N977" s="24"/>
      <c r="O977" s="24"/>
      <c r="P977" s="24"/>
      <c r="Q977" s="24"/>
      <c r="R977" s="24"/>
    </row>
    <row r="978" spans="1:18" ht="15.75" customHeight="1" x14ac:dyDescent="0.2">
      <c r="A978" s="24"/>
      <c r="B978" s="24"/>
      <c r="C978" s="24"/>
      <c r="D978" s="24"/>
      <c r="E978" s="24"/>
      <c r="F978" s="24"/>
      <c r="G978" s="24"/>
      <c r="H978" s="40"/>
      <c r="I978" s="24"/>
      <c r="J978" s="24"/>
      <c r="K978" s="24"/>
      <c r="L978" s="24"/>
      <c r="M978" s="24"/>
      <c r="N978" s="24"/>
      <c r="O978" s="24"/>
      <c r="P978" s="24"/>
      <c r="Q978" s="24"/>
      <c r="R978" s="24"/>
    </row>
    <row r="979" spans="1:18" ht="15.75" customHeight="1" x14ac:dyDescent="0.2">
      <c r="A979" s="24"/>
      <c r="B979" s="24"/>
      <c r="C979" s="24"/>
      <c r="D979" s="24"/>
      <c r="E979" s="24"/>
      <c r="F979" s="24"/>
      <c r="G979" s="24"/>
      <c r="H979" s="40"/>
      <c r="I979" s="24"/>
      <c r="J979" s="24"/>
      <c r="K979" s="24"/>
      <c r="L979" s="24"/>
      <c r="M979" s="24"/>
      <c r="N979" s="24"/>
      <c r="O979" s="24"/>
      <c r="P979" s="24"/>
      <c r="Q979" s="24"/>
      <c r="R979" s="24"/>
    </row>
    <row r="980" spans="1:18" ht="15.75" customHeight="1" x14ac:dyDescent="0.2">
      <c r="A980" s="24"/>
      <c r="B980" s="24"/>
      <c r="C980" s="24"/>
      <c r="D980" s="24"/>
      <c r="E980" s="24"/>
      <c r="F980" s="24"/>
      <c r="G980" s="24"/>
      <c r="H980" s="40"/>
      <c r="I980" s="24"/>
      <c r="J980" s="24"/>
      <c r="K980" s="24"/>
      <c r="L980" s="24"/>
      <c r="M980" s="24"/>
      <c r="N980" s="24"/>
      <c r="O980" s="24"/>
      <c r="P980" s="24"/>
      <c r="Q980" s="24"/>
      <c r="R980" s="24"/>
    </row>
    <row r="981" spans="1:18" ht="15.75" customHeight="1" x14ac:dyDescent="0.2">
      <c r="A981" s="24"/>
      <c r="B981" s="24"/>
      <c r="C981" s="24"/>
      <c r="D981" s="24"/>
      <c r="E981" s="24"/>
      <c r="F981" s="24"/>
      <c r="G981" s="24"/>
      <c r="H981" s="40"/>
      <c r="I981" s="24"/>
      <c r="J981" s="24"/>
      <c r="K981" s="24"/>
      <c r="L981" s="24"/>
      <c r="M981" s="24"/>
      <c r="N981" s="24"/>
      <c r="O981" s="24"/>
      <c r="P981" s="24"/>
      <c r="Q981" s="24"/>
      <c r="R981" s="24"/>
    </row>
    <row r="982" spans="1:18" ht="15.75" customHeight="1" x14ac:dyDescent="0.2">
      <c r="A982" s="24"/>
      <c r="B982" s="24"/>
      <c r="C982" s="24"/>
      <c r="D982" s="24"/>
      <c r="E982" s="24"/>
      <c r="F982" s="24"/>
      <c r="G982" s="24"/>
      <c r="H982" s="40"/>
      <c r="I982" s="24"/>
      <c r="J982" s="24"/>
      <c r="K982" s="24"/>
      <c r="L982" s="24"/>
      <c r="M982" s="24"/>
      <c r="N982" s="24"/>
      <c r="O982" s="24"/>
      <c r="P982" s="24"/>
      <c r="Q982" s="24"/>
      <c r="R982" s="24"/>
    </row>
    <row r="983" spans="1:18" ht="15.75" customHeight="1" x14ac:dyDescent="0.2">
      <c r="A983" s="24"/>
      <c r="B983" s="24"/>
      <c r="C983" s="24"/>
      <c r="D983" s="24"/>
      <c r="E983" s="24"/>
      <c r="F983" s="24"/>
      <c r="G983" s="24"/>
      <c r="H983" s="40"/>
      <c r="I983" s="24"/>
      <c r="J983" s="24"/>
      <c r="K983" s="24"/>
      <c r="L983" s="24"/>
      <c r="M983" s="24"/>
      <c r="N983" s="24"/>
      <c r="O983" s="24"/>
      <c r="P983" s="24"/>
      <c r="Q983" s="24"/>
      <c r="R983" s="24"/>
    </row>
    <row r="984" spans="1:18" ht="15.75" customHeight="1" x14ac:dyDescent="0.2">
      <c r="A984" s="24"/>
      <c r="B984" s="24"/>
      <c r="C984" s="24"/>
      <c r="D984" s="24"/>
      <c r="E984" s="24"/>
      <c r="F984" s="24"/>
      <c r="G984" s="24"/>
      <c r="H984" s="40"/>
      <c r="I984" s="24"/>
      <c r="J984" s="24"/>
      <c r="K984" s="24"/>
      <c r="L984" s="24"/>
      <c r="M984" s="24"/>
      <c r="N984" s="24"/>
      <c r="O984" s="24"/>
      <c r="P984" s="24"/>
      <c r="Q984" s="24"/>
      <c r="R984" s="24"/>
    </row>
    <row r="985" spans="1:18" ht="15.75" customHeight="1" x14ac:dyDescent="0.2">
      <c r="A985" s="24"/>
      <c r="B985" s="24"/>
      <c r="C985" s="24"/>
      <c r="D985" s="24"/>
      <c r="E985" s="24"/>
      <c r="F985" s="24"/>
      <c r="G985" s="24"/>
      <c r="H985" s="40"/>
      <c r="I985" s="24"/>
      <c r="J985" s="24"/>
      <c r="K985" s="24"/>
      <c r="L985" s="24"/>
      <c r="M985" s="24"/>
      <c r="N985" s="24"/>
      <c r="O985" s="24"/>
      <c r="P985" s="24"/>
      <c r="Q985" s="24"/>
      <c r="R985" s="24"/>
    </row>
    <row r="986" spans="1:18" ht="15.75" customHeight="1" x14ac:dyDescent="0.2">
      <c r="A986" s="24"/>
      <c r="B986" s="24"/>
      <c r="C986" s="24"/>
      <c r="D986" s="24"/>
      <c r="E986" s="24"/>
      <c r="F986" s="24"/>
      <c r="G986" s="24"/>
      <c r="H986" s="40"/>
      <c r="I986" s="24"/>
      <c r="J986" s="24"/>
      <c r="K986" s="24"/>
      <c r="L986" s="24"/>
      <c r="M986" s="24"/>
      <c r="N986" s="24"/>
      <c r="O986" s="24"/>
      <c r="P986" s="24"/>
      <c r="Q986" s="24"/>
      <c r="R986" s="24"/>
    </row>
    <row r="987" spans="1:18" ht="15.75" customHeight="1" x14ac:dyDescent="0.2">
      <c r="A987" s="24"/>
      <c r="B987" s="24"/>
      <c r="C987" s="24"/>
      <c r="D987" s="24"/>
      <c r="E987" s="24"/>
      <c r="F987" s="24"/>
      <c r="G987" s="24"/>
      <c r="H987" s="40"/>
      <c r="I987" s="24"/>
      <c r="J987" s="24"/>
      <c r="K987" s="24"/>
      <c r="L987" s="24"/>
      <c r="M987" s="24"/>
      <c r="N987" s="24"/>
      <c r="O987" s="24"/>
      <c r="P987" s="24"/>
      <c r="Q987" s="24"/>
      <c r="R987" s="24"/>
    </row>
    <row r="988" spans="1:18" ht="15.75" customHeight="1" x14ac:dyDescent="0.2">
      <c r="A988" s="24"/>
      <c r="B988" s="24"/>
      <c r="C988" s="24"/>
      <c r="D988" s="24"/>
      <c r="E988" s="24"/>
      <c r="F988" s="24"/>
      <c r="G988" s="24"/>
      <c r="H988" s="40"/>
      <c r="I988" s="24"/>
      <c r="J988" s="24"/>
      <c r="K988" s="24"/>
      <c r="L988" s="24"/>
      <c r="M988" s="24"/>
      <c r="N988" s="24"/>
      <c r="O988" s="24"/>
      <c r="P988" s="24"/>
      <c r="Q988" s="24"/>
      <c r="R988" s="24"/>
    </row>
    <row r="989" spans="1:18" ht="15.75" customHeight="1" x14ac:dyDescent="0.2">
      <c r="A989" s="24"/>
      <c r="B989" s="24"/>
      <c r="C989" s="24"/>
      <c r="D989" s="24"/>
      <c r="E989" s="24"/>
      <c r="F989" s="24"/>
      <c r="G989" s="24"/>
      <c r="H989" s="40"/>
      <c r="I989" s="24"/>
      <c r="J989" s="24"/>
      <c r="K989" s="24"/>
      <c r="L989" s="24"/>
      <c r="M989" s="24"/>
      <c r="N989" s="24"/>
      <c r="O989" s="24"/>
      <c r="P989" s="24"/>
      <c r="Q989" s="24"/>
      <c r="R989" s="24"/>
    </row>
    <row r="990" spans="1:18" ht="15.75" customHeight="1" x14ac:dyDescent="0.2">
      <c r="A990" s="24"/>
      <c r="B990" s="24"/>
      <c r="C990" s="24"/>
      <c r="D990" s="24"/>
      <c r="E990" s="24"/>
      <c r="F990" s="24"/>
      <c r="G990" s="24"/>
      <c r="H990" s="40"/>
      <c r="I990" s="24"/>
      <c r="J990" s="24"/>
      <c r="K990" s="24"/>
      <c r="L990" s="24"/>
      <c r="M990" s="24"/>
      <c r="N990" s="24"/>
      <c r="O990" s="24"/>
      <c r="P990" s="24"/>
      <c r="Q990" s="24"/>
      <c r="R990" s="24"/>
    </row>
    <row r="991" spans="1:18" ht="15.75" customHeight="1" x14ac:dyDescent="0.2">
      <c r="A991" s="24"/>
      <c r="B991" s="24"/>
      <c r="C991" s="24"/>
      <c r="D991" s="24"/>
      <c r="E991" s="24"/>
      <c r="F991" s="24"/>
      <c r="G991" s="24"/>
      <c r="H991" s="40"/>
      <c r="I991" s="24"/>
      <c r="J991" s="24"/>
      <c r="K991" s="24"/>
      <c r="L991" s="24"/>
      <c r="M991" s="24"/>
      <c r="N991" s="24"/>
      <c r="O991" s="24"/>
      <c r="P991" s="24"/>
      <c r="Q991" s="24"/>
      <c r="R991" s="24"/>
    </row>
    <row r="992" spans="1:18" ht="15.75" customHeight="1" x14ac:dyDescent="0.2">
      <c r="A992" s="24"/>
      <c r="B992" s="24"/>
      <c r="C992" s="24"/>
      <c r="D992" s="24"/>
      <c r="E992" s="24"/>
      <c r="F992" s="24"/>
      <c r="G992" s="24"/>
      <c r="H992" s="40"/>
      <c r="I992" s="24"/>
      <c r="J992" s="24"/>
      <c r="K992" s="24"/>
      <c r="L992" s="24"/>
      <c r="M992" s="24"/>
      <c r="N992" s="24"/>
      <c r="O992" s="24"/>
      <c r="P992" s="24"/>
      <c r="Q992" s="24"/>
      <c r="R992" s="24"/>
    </row>
    <row r="993" spans="1:18" ht="15.75" customHeight="1" x14ac:dyDescent="0.2">
      <c r="A993" s="24"/>
      <c r="B993" s="24"/>
      <c r="C993" s="24"/>
      <c r="D993" s="24"/>
      <c r="E993" s="24"/>
      <c r="F993" s="24"/>
      <c r="G993" s="24"/>
      <c r="H993" s="40"/>
      <c r="I993" s="24"/>
      <c r="J993" s="24"/>
      <c r="K993" s="24"/>
      <c r="L993" s="24"/>
      <c r="M993" s="24"/>
      <c r="N993" s="24"/>
      <c r="O993" s="24"/>
      <c r="P993" s="24"/>
      <c r="Q993" s="24"/>
      <c r="R993" s="24"/>
    </row>
  </sheetData>
  <sheetProtection algorithmName="SHA-512" hashValue="Vp33gyCbz/iXY9z6vCmPfid5RNLRkOEKM3udg4Kh0Of0K5J/Fn+gawEWjD+EMGdB/0wGDW8kbmbnPuD2dbVT+A==" saltValue="PfJ5WdTxO2HeQw2orTwsJw==" spinCount="100000" sheet="1" objects="1" scenarios="1" formatRows="0"/>
  <mergeCells count="14">
    <mergeCell ref="M1:M2"/>
    <mergeCell ref="N1:P1"/>
    <mergeCell ref="A1:A2"/>
    <mergeCell ref="B1:B2"/>
    <mergeCell ref="C1:C2"/>
    <mergeCell ref="D1:D2"/>
    <mergeCell ref="E1:E2"/>
    <mergeCell ref="F1:F2"/>
    <mergeCell ref="G1:G2"/>
    <mergeCell ref="H1:H2"/>
    <mergeCell ref="I1:I2"/>
    <mergeCell ref="J1:J2"/>
    <mergeCell ref="K1:K2"/>
    <mergeCell ref="L1:L2"/>
  </mergeCells>
  <hyperlinks>
    <hyperlink ref="B3" r:id="rId1" xr:uid="{00000000-0004-0000-0100-000000000000}"/>
    <hyperlink ref="B4" r:id="rId2" xr:uid="{00000000-0004-0000-0100-000001000000}"/>
    <hyperlink ref="K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10" r:id="rId8" xr:uid="{00000000-0004-0000-0100-000007000000}"/>
    <hyperlink ref="B11" r:id="rId9" xr:uid="{00000000-0004-0000-0100-000008000000}"/>
    <hyperlink ref="B12" r:id="rId10" xr:uid="{00000000-0004-0000-0100-000009000000}"/>
    <hyperlink ref="B13" r:id="rId11" xr:uid="{00000000-0004-0000-0100-00000A000000}"/>
    <hyperlink ref="B14" r:id="rId12" xr:uid="{00000000-0004-0000-0100-00000B000000}"/>
    <hyperlink ref="B15" r:id="rId13" xr:uid="{00000000-0004-0000-0100-00000C000000}"/>
    <hyperlink ref="B16" r:id="rId14" xr:uid="{00000000-0004-0000-0100-00000D000000}"/>
    <hyperlink ref="B17" r:id="rId15" xr:uid="{00000000-0004-0000-0100-00000E000000}"/>
    <hyperlink ref="B18" r:id="rId16" xr:uid="{00000000-0004-0000-0100-00000F000000}"/>
    <hyperlink ref="B19" r:id="rId17" xr:uid="{00000000-0004-0000-0100-000010000000}"/>
    <hyperlink ref="B22" r:id="rId18" xr:uid="{00000000-0004-0000-0100-000011000000}"/>
    <hyperlink ref="B23" r:id="rId19" xr:uid="{00000000-0004-0000-0100-000012000000}"/>
    <hyperlink ref="K26" r:id="rId20" display="Voir Lussier M, Aboujaoudé A, Couture M, Moreau M, Laliberté C, Giroux S, Pigot H, Gaboury S, Bouchard K, Belchior P, Bottari C, Paré G, Consel C, Bier N_x000a_Using Ambient Assisted Living to Monitor Older Adults With Alzheimer Disease: Single-Case Study to Va" xr:uid="{00000000-0004-0000-0100-000013000000}"/>
    <hyperlink ref="B27" r:id="rId21" xr:uid="{00000000-0004-0000-0100-000014000000}"/>
    <hyperlink ref="B28" r:id="rId22" xr:uid="{00000000-0004-0000-0100-000015000000}"/>
    <hyperlink ref="B31" r:id="rId23" xr:uid="{00000000-0004-0000-0100-000016000000}"/>
    <hyperlink ref="B33" r:id="rId24" xr:uid="{00000000-0004-0000-0100-000017000000}"/>
    <hyperlink ref="B36" r:id="rId25" xr:uid="{00000000-0004-0000-0100-000018000000}"/>
    <hyperlink ref="B38" r:id="rId26" xr:uid="{00000000-0004-0000-0100-000019000000}"/>
    <hyperlink ref="B40" r:id="rId27" xr:uid="{00000000-0004-0000-0100-00001A000000}"/>
    <hyperlink ref="B43" r:id="rId28" xr:uid="{00000000-0004-0000-0100-00001B000000}"/>
    <hyperlink ref="B45" r:id="rId29" xr:uid="{00000000-0004-0000-0100-00001C000000}"/>
    <hyperlink ref="B47" r:id="rId30" xr:uid="{00000000-0004-0000-0100-00001D000000}"/>
    <hyperlink ref="F47" r:id="rId31" xr:uid="{00000000-0004-0000-0100-00001E000000}"/>
    <hyperlink ref="K47" r:id="rId32" xr:uid="{00000000-0004-0000-0100-00001F000000}"/>
    <hyperlink ref="B48" r:id="rId33" xr:uid="{00000000-0004-0000-0100-000020000000}"/>
    <hyperlink ref="B50" r:id="rId34" xr:uid="{00000000-0004-0000-0100-000021000000}"/>
    <hyperlink ref="B52" r:id="rId35" xr:uid="{00000000-0004-0000-0100-000022000000}"/>
    <hyperlink ref="B53" r:id="rId36" xr:uid="{00000000-0004-0000-0100-000023000000}"/>
    <hyperlink ref="B55" r:id="rId37" xr:uid="{00000000-0004-0000-0100-000025000000}"/>
    <hyperlink ref="B57" r:id="rId38" xr:uid="{00000000-0004-0000-0100-000026000000}"/>
    <hyperlink ref="B58" r:id="rId39" xr:uid="{00000000-0004-0000-0100-000027000000}"/>
    <hyperlink ref="B60" r:id="rId40" xr:uid="{00000000-0004-0000-0100-000028000000}"/>
    <hyperlink ref="B61" r:id="rId41" xr:uid="{00000000-0004-0000-0100-000029000000}"/>
    <hyperlink ref="B62" r:id="rId42" xr:uid="{00000000-0004-0000-0100-00002A000000}"/>
    <hyperlink ref="B63" r:id="rId43" xr:uid="{00000000-0004-0000-0100-00002B000000}"/>
    <hyperlink ref="B64" r:id="rId44" xr:uid="{00000000-0004-0000-0100-00002C000000}"/>
    <hyperlink ref="B65" r:id="rId45" xr:uid="{00000000-0004-0000-0100-00002D000000}"/>
    <hyperlink ref="B66" r:id="rId46" xr:uid="{00000000-0004-0000-0100-00002E000000}"/>
    <hyperlink ref="B67" r:id="rId47" xr:uid="{00000000-0004-0000-0100-00002F000000}"/>
    <hyperlink ref="B68" r:id="rId48" xr:uid="{00000000-0004-0000-0100-000030000000}"/>
    <hyperlink ref="B70" r:id="rId49" xr:uid="{00000000-0004-0000-0100-000031000000}"/>
    <hyperlink ref="B71" r:id="rId50" xr:uid="{00000000-0004-0000-0100-000032000000}"/>
    <hyperlink ref="B72" r:id="rId51" xr:uid="{00000000-0004-0000-0100-000033000000}"/>
    <hyperlink ref="B73" r:id="rId52" xr:uid="{00000000-0004-0000-0100-000034000000}"/>
    <hyperlink ref="B75" r:id="rId53" xr:uid="{00000000-0004-0000-0100-000035000000}"/>
    <hyperlink ref="B76" r:id="rId54" xr:uid="{00000000-0004-0000-0100-000036000000}"/>
    <hyperlink ref="B77" r:id="rId55" xr:uid="{00000000-0004-0000-0100-000037000000}"/>
    <hyperlink ref="B78" r:id="rId56" xr:uid="{00000000-0004-0000-0100-000038000000}"/>
    <hyperlink ref="B79" r:id="rId57" xr:uid="{00000000-0004-0000-0100-000039000000}"/>
    <hyperlink ref="B80" r:id="rId58" xr:uid="{00000000-0004-0000-0100-00003A000000}"/>
    <hyperlink ref="B82" r:id="rId59" xr:uid="{00000000-0004-0000-0100-00003B000000}"/>
    <hyperlink ref="B83" r:id="rId60" xr:uid="{00000000-0004-0000-0100-00003C000000}"/>
    <hyperlink ref="B84" r:id="rId61" xr:uid="{00000000-0004-0000-0100-00003D000000}"/>
    <hyperlink ref="B86" r:id="rId62" xr:uid="{00000000-0004-0000-0100-00003E000000}"/>
    <hyperlink ref="B87" r:id="rId63" xr:uid="{00000000-0004-0000-0100-00003F000000}"/>
    <hyperlink ref="B88" r:id="rId64" xr:uid="{00000000-0004-0000-0100-000040000000}"/>
    <hyperlink ref="B92" r:id="rId65" xr:uid="{00000000-0004-0000-0100-000041000000}"/>
    <hyperlink ref="B93" r:id="rId66" xr:uid="{00000000-0004-0000-0100-000042000000}"/>
    <hyperlink ref="B95" r:id="rId67" xr:uid="{00000000-0004-0000-0100-000043000000}"/>
    <hyperlink ref="B98" r:id="rId68" xr:uid="{00000000-0004-0000-0100-000044000000}"/>
    <hyperlink ref="B100" r:id="rId69" xr:uid="{00000000-0004-0000-0100-000045000000}"/>
    <hyperlink ref="B101" r:id="rId70" xr:uid="{00000000-0004-0000-0100-000046000000}"/>
    <hyperlink ref="B102" r:id="rId71" xr:uid="{00000000-0004-0000-0100-000047000000}"/>
    <hyperlink ref="B103" r:id="rId72" xr:uid="{00000000-0004-0000-0100-000048000000}"/>
    <hyperlink ref="B104" r:id="rId73" xr:uid="{00000000-0004-0000-0100-000049000000}"/>
    <hyperlink ref="B105" r:id="rId74" xr:uid="{00000000-0004-0000-0100-00004A000000}"/>
    <hyperlink ref="B106" r:id="rId75" xr:uid="{00000000-0004-0000-0100-00004B000000}"/>
    <hyperlink ref="B107" r:id="rId76" xr:uid="{00000000-0004-0000-0100-00004C000000}"/>
    <hyperlink ref="B108" r:id="rId77" xr:uid="{00000000-0004-0000-0100-00004D000000}"/>
    <hyperlink ref="B109" r:id="rId78" xr:uid="{00000000-0004-0000-0100-00004E000000}"/>
    <hyperlink ref="B110" r:id="rId79" location=":~:text=About%20the%20Seniors%20Hub%3A%20The%20South%20Vancouver%20Neighbourhood,was%20to%20be%20completed%20by%20March%2031%2C%202014." xr:uid="{00000000-0004-0000-0100-00004F000000}"/>
    <hyperlink ref="B111" r:id="rId80" xr:uid="{00000000-0004-0000-0100-000050000000}"/>
    <hyperlink ref="B112" r:id="rId81" xr:uid="{00000000-0004-0000-0100-000051000000}"/>
    <hyperlink ref="B113" r:id="rId82" xr:uid="{00000000-0004-0000-0100-000052000000}"/>
    <hyperlink ref="B114" r:id="rId83" xr:uid="{00000000-0004-0000-0100-000053000000}"/>
    <hyperlink ref="B115" r:id="rId84" xr:uid="{00000000-0004-0000-0100-000054000000}"/>
    <hyperlink ref="B116" r:id="rId85" xr:uid="{00000000-0004-0000-0100-000055000000}"/>
    <hyperlink ref="B117" r:id="rId86" xr:uid="{00000000-0004-0000-0100-000056000000}"/>
    <hyperlink ref="C117" r:id="rId87" xr:uid="{00000000-0004-0000-0100-000057000000}"/>
    <hyperlink ref="B118" r:id="rId88" xr:uid="{00000000-0004-0000-0100-000058000000}"/>
    <hyperlink ref="B119" r:id="rId89" xr:uid="{00000000-0004-0000-0100-000059000000}"/>
    <hyperlink ref="B120" r:id="rId90" xr:uid="{00000000-0004-0000-0100-00005A000000}"/>
    <hyperlink ref="B121" r:id="rId91" display="https://211.ca/" xr:uid="{00000000-0004-0000-0100-00005B000000}"/>
    <hyperlink ref="B122" r:id="rId92" xr:uid="{00000000-0004-0000-0100-00005C000000}"/>
    <hyperlink ref="B123" r:id="rId93" xr:uid="{00000000-0004-0000-0100-00005D000000}"/>
    <hyperlink ref="B124" r:id="rId94" xr:uid="{00000000-0004-0000-0100-00005E000000}"/>
    <hyperlink ref="B125" r:id="rId95" xr:uid="{00000000-0004-0000-0100-00005F000000}"/>
    <hyperlink ref="B126" r:id="rId96" xr:uid="{00000000-0004-0000-0100-000060000000}"/>
    <hyperlink ref="B127" r:id="rId97" xr:uid="{00000000-0004-0000-0100-000061000000}"/>
    <hyperlink ref="B128" r:id="rId98" xr:uid="{00000000-0004-0000-0100-000062000000}"/>
    <hyperlink ref="B54" r:id="rId99" xr:uid="{00000000-0004-0000-0100-000024000000}"/>
    <hyperlink ref="K67" r:id="rId100" xr:uid="{9789E2EE-D144-5748-8273-4D5370CF3578}"/>
    <hyperlink ref="L67" r:id="rId101" display="https://mlevasseur.recherche.usherbrooke.ca/accompagnement-personnalise-dintegration-communautaire/" xr:uid="{7D51FAE1-0304-0040-8BC1-E043A8C90C8B}"/>
    <hyperlink ref="B99" r:id="rId102" xr:uid="{79E688B7-C6C3-BA49-88E1-E48CF995A6C2}"/>
    <hyperlink ref="P99" r:id="rId103" xr:uid="{F45F6E49-52C6-1B49-93E6-D54B98AEFB52}"/>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outlinePr summaryBelow="0" summaryRight="0"/>
  </sheetPr>
  <dimension ref="A1:Z1000"/>
  <sheetViews>
    <sheetView topLeftCell="A2" workbookViewId="0">
      <selection activeCell="C4" sqref="C4"/>
    </sheetView>
  </sheetViews>
  <sheetFormatPr baseColWidth="10" defaultColWidth="11.28515625" defaultRowHeight="15" customHeight="1" x14ac:dyDescent="0.2"/>
  <cols>
    <col min="1" max="1" width="19.7109375" customWidth="1"/>
    <col min="2" max="2" width="20.7109375" customWidth="1"/>
    <col min="3" max="3" width="60.7109375" customWidth="1"/>
    <col min="4" max="4" width="30.7109375" customWidth="1"/>
    <col min="5" max="6" width="50.7109375" customWidth="1"/>
    <col min="7" max="8" width="20.7109375" customWidth="1"/>
    <col min="9" max="9" width="25.7109375" customWidth="1"/>
    <col min="10" max="10" width="30.7109375" customWidth="1"/>
    <col min="11" max="12" width="50.7109375" customWidth="1"/>
    <col min="13" max="13" width="40.7109375" customWidth="1"/>
    <col min="14" max="16" width="24.7109375" customWidth="1"/>
    <col min="17" max="26" width="11.28515625" customWidth="1"/>
  </cols>
  <sheetData>
    <row r="1" spans="1:26" ht="16" x14ac:dyDescent="0.2">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22.5" customHeight="1" x14ac:dyDescent="0.2">
      <c r="A2" s="12" t="s">
        <v>1339</v>
      </c>
      <c r="B2" s="11"/>
      <c r="C2" s="11"/>
      <c r="D2" s="11"/>
      <c r="E2" s="11"/>
      <c r="F2" s="11"/>
      <c r="G2" s="11"/>
      <c r="H2" s="11"/>
      <c r="I2" s="11"/>
      <c r="J2" s="11"/>
      <c r="K2" s="11"/>
      <c r="L2" s="11"/>
      <c r="M2" s="11"/>
      <c r="N2" s="11"/>
      <c r="O2" s="11"/>
      <c r="P2" s="11"/>
      <c r="Q2" s="11"/>
      <c r="R2" s="11"/>
      <c r="S2" s="11"/>
      <c r="T2" s="11"/>
      <c r="U2" s="11"/>
      <c r="V2" s="11"/>
      <c r="W2" s="11"/>
      <c r="X2" s="11"/>
      <c r="Y2" s="11"/>
      <c r="Z2" s="11"/>
    </row>
    <row r="3" spans="1:26" ht="15"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38.25" customHeight="1" x14ac:dyDescent="0.2">
      <c r="A4" s="13"/>
      <c r="B4" s="14" t="s">
        <v>1340</v>
      </c>
      <c r="C4" s="47"/>
      <c r="D4" s="11"/>
      <c r="E4" s="11"/>
      <c r="F4" s="11"/>
      <c r="G4" s="11"/>
      <c r="H4" s="11"/>
      <c r="I4" s="11"/>
      <c r="J4" s="11"/>
      <c r="K4" s="11"/>
      <c r="L4" s="11"/>
      <c r="M4" s="11"/>
      <c r="N4" s="11"/>
      <c r="O4" s="11"/>
      <c r="P4" s="11"/>
      <c r="Q4" s="11"/>
      <c r="R4" s="11"/>
      <c r="S4" s="11"/>
      <c r="T4" s="11"/>
      <c r="U4" s="11"/>
      <c r="V4" s="11"/>
      <c r="W4" s="11"/>
      <c r="X4" s="11"/>
      <c r="Y4" s="11"/>
      <c r="Z4" s="11"/>
    </row>
    <row r="5" spans="1:26" ht="15" customHeight="1" x14ac:dyDescent="0.2">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
      <c r="A6" s="11"/>
      <c r="B6" s="52" t="s">
        <v>1400</v>
      </c>
      <c r="C6" s="53"/>
      <c r="D6" s="53"/>
      <c r="E6" s="11"/>
      <c r="F6" s="11"/>
      <c r="G6" s="11"/>
      <c r="H6" s="11"/>
      <c r="I6" s="11"/>
      <c r="J6" s="11"/>
      <c r="K6" s="11"/>
      <c r="L6" s="11"/>
      <c r="M6" s="11"/>
      <c r="N6" s="11"/>
      <c r="O6" s="11"/>
      <c r="P6" s="11"/>
      <c r="Q6" s="11"/>
      <c r="R6" s="11"/>
      <c r="S6" s="11"/>
      <c r="T6" s="11"/>
      <c r="U6" s="11"/>
      <c r="V6" s="11"/>
      <c r="W6" s="11"/>
      <c r="X6" s="11"/>
      <c r="Y6" s="11"/>
      <c r="Z6" s="11"/>
    </row>
    <row r="7" spans="1:26" ht="16" x14ac:dyDescent="0.2">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51.75" customHeight="1" x14ac:dyDescent="0.2">
      <c r="A8" s="15" t="s">
        <v>3</v>
      </c>
      <c r="B8" s="16" t="s">
        <v>1341</v>
      </c>
      <c r="C8" s="16" t="s">
        <v>5</v>
      </c>
      <c r="D8" s="16" t="s">
        <v>6</v>
      </c>
      <c r="E8" s="16" t="s">
        <v>7</v>
      </c>
      <c r="F8" s="16" t="s">
        <v>8</v>
      </c>
      <c r="G8" s="16" t="s">
        <v>9</v>
      </c>
      <c r="H8" s="15" t="s">
        <v>1342</v>
      </c>
      <c r="I8" s="16" t="s">
        <v>11</v>
      </c>
      <c r="J8" s="16" t="s">
        <v>12</v>
      </c>
      <c r="K8" s="16" t="s">
        <v>13</v>
      </c>
      <c r="L8" s="16" t="s">
        <v>14</v>
      </c>
      <c r="M8" s="17" t="s">
        <v>15</v>
      </c>
      <c r="N8" s="18" t="s">
        <v>1343</v>
      </c>
      <c r="O8" s="18" t="s">
        <v>1344</v>
      </c>
      <c r="P8" s="18" t="s">
        <v>1345</v>
      </c>
      <c r="Q8" s="11"/>
      <c r="R8" s="11"/>
      <c r="S8" s="11"/>
      <c r="T8" s="11"/>
      <c r="U8" s="11"/>
      <c r="V8" s="11"/>
      <c r="W8" s="11"/>
      <c r="X8" s="11"/>
      <c r="Y8" s="11"/>
      <c r="Z8" s="11"/>
    </row>
    <row r="9" spans="1:26" ht="16" x14ac:dyDescent="0.2">
      <c r="A9" s="19" t="str">
        <f t="array" ref="A9">IFERROR(INDEX('Base de données'!$A$1:$P$128,MATCH(ROW(B1),'Base de données'!R:R,0),1),"")</f>
        <v/>
      </c>
      <c r="B9" s="20" t="str">
        <f t="array" ref="B9">IFERROR(INDEX('Base de données'!$A$1:$P$128,MATCH(ROW(B1),'Base de données'!$R:$R,0),2),"")</f>
        <v/>
      </c>
      <c r="C9" s="19" t="str">
        <f t="array" ref="C9">IFERROR(INDEX('Base de données'!$A$1:$P$128,MATCH(ROW(B1),'Base de données'!$R:$R,0),3),"")</f>
        <v/>
      </c>
      <c r="D9" s="19" t="str">
        <f t="array" ref="D9">IFERROR(INDEX('Base de données'!$A$1:$P$128,MATCH(ROW(B1),'Base de données'!$R:$R,0),4),"")</f>
        <v/>
      </c>
      <c r="E9" s="19" t="str">
        <f t="array" ref="E9">IFERROR(INDEX('Base de données'!$A$1:$P$128,MATCH(ROW(B1),'Base de données'!$R:$R,0),5),"")</f>
        <v/>
      </c>
      <c r="F9" s="19" t="str">
        <f t="array" ref="F9">IFERROR(INDEX('Base de données'!$A$1:$P$128,MATCH(ROW(B1),'Base de données'!$R:$R,0),6),"")</f>
        <v/>
      </c>
      <c r="G9" s="21" t="str">
        <f t="array" ref="G9">IFERROR(INDEX('Base de données'!$A$1:$P$128,MATCH(ROW(B1),'Base de données'!$R:$R,0),7),"")</f>
        <v/>
      </c>
      <c r="H9" s="19" t="str">
        <f t="array" ref="H9">IFERROR(INDEX('Base de données'!$A$1:$P$128,MATCH(ROW(B1),'Base de données'!$R:$R,0),8),"")</f>
        <v/>
      </c>
      <c r="I9" s="19" t="str">
        <f t="array" ref="I9">IFERROR(INDEX('Base de données'!$A$1:$P$128,MATCH(ROW(B1),'Base de données'!$R:$R,0),9),"")</f>
        <v/>
      </c>
      <c r="J9" s="19" t="str">
        <f t="array" ref="J9">IFERROR(INDEX('Base de données'!$A$1:$P$128,MATCH(ROW(B1),'Base de données'!$R:$R,0),10),"")</f>
        <v/>
      </c>
      <c r="K9" s="19" t="str">
        <f t="array" ref="K9">IFERROR(INDEX('Base de données'!$A$1:$P$128,MATCH(ROW(B1),'Base de données'!$R:$R,0),11),"")</f>
        <v/>
      </c>
      <c r="L9" s="19" t="str">
        <f t="array" ref="L9">IFERROR(INDEX('Base de données'!$A$1:$P$128,MATCH(ROW(B1),'Base de données'!$R:$R,0),12),"")</f>
        <v/>
      </c>
      <c r="M9" s="19" t="str">
        <f t="array" ref="M9">IFERROR(INDEX('Base de données'!$A$1:$P$128,MATCH(ROW(B1),'Base de données'!$R:$R,0),13),"")</f>
        <v/>
      </c>
      <c r="N9" s="19" t="str">
        <f t="array" ref="N9">IFERROR(INDEX('Base de données'!$A$1:$P$128,MATCH(ROW(B1),'Base de données'!$R:$R,0),14),"")</f>
        <v/>
      </c>
      <c r="O9" s="19" t="str">
        <f t="array" ref="O9">IFERROR(INDEX('Base de données'!$A$1:$P$128,MATCH(ROW(B1),'Base de données'!$R:$R,0),15),"")</f>
        <v/>
      </c>
      <c r="P9" s="19" t="str">
        <f t="array" ref="P9">IFERROR(INDEX('Base de données'!$A$1:$P$128,MATCH(ROW(B1),'Base de données'!$R:$R,0),16),"")</f>
        <v/>
      </c>
      <c r="Q9" s="11"/>
      <c r="R9" s="11"/>
      <c r="S9" s="11"/>
      <c r="T9" s="11"/>
      <c r="U9" s="11"/>
      <c r="V9" s="11"/>
      <c r="W9" s="11"/>
      <c r="X9" s="11"/>
      <c r="Y9" s="11"/>
      <c r="Z9" s="11"/>
    </row>
    <row r="10" spans="1:26" ht="16" x14ac:dyDescent="0.2">
      <c r="A10" s="19" t="str">
        <f t="array" ref="A10">IFERROR(INDEX('Base de données'!$A$1:$P$128,MATCH(ROW(B2),'Base de données'!R:R,0),1),"")</f>
        <v/>
      </c>
      <c r="B10" s="20" t="str">
        <f t="array" ref="B10">IFERROR(INDEX('Base de données'!$A$1:$P$128,MATCH(ROW(B2),'Base de données'!$R:$R,0),2),"")</f>
        <v/>
      </c>
      <c r="C10" s="19" t="str">
        <f t="array" ref="C10">IFERROR(INDEX('Base de données'!$A$1:$P$128,MATCH(ROW(B2),'Base de données'!$R:$R,0),3),"")</f>
        <v/>
      </c>
      <c r="D10" s="19" t="str">
        <f t="array" ref="D10">IFERROR(INDEX('Base de données'!$A$1:$P$128,MATCH(ROW(B2),'Base de données'!$R:$R,0),4),"")</f>
        <v/>
      </c>
      <c r="E10" s="19" t="str">
        <f t="array" ref="E10">IFERROR(INDEX('Base de données'!$A$1:$P$128,MATCH(ROW(B2),'Base de données'!$R:$R,0),5),"")</f>
        <v/>
      </c>
      <c r="F10" s="19" t="str">
        <f t="array" ref="F10">IFERROR(INDEX('Base de données'!$A$1:$P$128,MATCH(ROW(B2),'Base de données'!$R:$R,0),6),"")</f>
        <v/>
      </c>
      <c r="G10" s="21" t="str">
        <f t="array" ref="G10">IFERROR(INDEX('Base de données'!$A$1:$P$128,MATCH(ROW(B2),'Base de données'!$R:$R,0),7),"")</f>
        <v/>
      </c>
      <c r="H10" s="19" t="str">
        <f t="array" ref="H10">IFERROR(INDEX('Base de données'!$A$1:$P$128,MATCH(ROW(B2),'Base de données'!$R:$R,0),8),"")</f>
        <v/>
      </c>
      <c r="I10" s="19" t="str">
        <f t="array" ref="I10">IFERROR(INDEX('Base de données'!$A$1:$P$128,MATCH(ROW(B2),'Base de données'!$R:$R,0),9),"")</f>
        <v/>
      </c>
      <c r="J10" s="19" t="str">
        <f t="array" ref="J10">IFERROR(INDEX('Base de données'!$A$1:$P$128,MATCH(ROW(B2),'Base de données'!$R:$R,0),10),"")</f>
        <v/>
      </c>
      <c r="K10" s="20" t="str">
        <f t="array" ref="K10">IFERROR(INDEX('Base de données'!$A$1:$P$128,MATCH(ROW(B2),'Base de données'!$R:$R,0),11),"")</f>
        <v/>
      </c>
      <c r="L10" s="19" t="str">
        <f t="array" ref="L10">IFERROR(INDEX('Base de données'!$A$1:$P$128,MATCH(ROW(B2),'Base de données'!$R:$R,0),12),"")</f>
        <v/>
      </c>
      <c r="M10" s="19" t="str">
        <f t="array" ref="M10">IFERROR(INDEX('Base de données'!$A$1:$P$128,MATCH(ROW(B2),'Base de données'!$R:$R,0),13),"")</f>
        <v/>
      </c>
      <c r="N10" s="19" t="str">
        <f t="array" ref="N10">IFERROR(INDEX('Base de données'!$A$1:$P$128,MATCH(ROW(B2),'Base de données'!$R:$R,0),14),"")</f>
        <v/>
      </c>
      <c r="O10" s="19" t="str">
        <f t="array" ref="O10">IFERROR(INDEX('Base de données'!$A$1:$P$128,MATCH(ROW(B2),'Base de données'!$R:$R,0),15),"")</f>
        <v/>
      </c>
      <c r="P10" s="19" t="str">
        <f t="array" ref="P10">IFERROR(INDEX('Base de données'!$A$1:$P$128,MATCH(ROW(B2),'Base de données'!$R:$R,0),16),"")</f>
        <v/>
      </c>
      <c r="Q10" s="11"/>
      <c r="R10" s="11"/>
      <c r="S10" s="11"/>
      <c r="T10" s="11"/>
      <c r="U10" s="11"/>
      <c r="V10" s="11"/>
      <c r="W10" s="11"/>
      <c r="X10" s="11"/>
      <c r="Y10" s="11"/>
      <c r="Z10" s="11"/>
    </row>
    <row r="11" spans="1:26" ht="16" x14ac:dyDescent="0.2">
      <c r="A11" s="19" t="str">
        <f t="array" ref="A11">IFERROR(INDEX('Base de données'!$A$1:$P$128,MATCH(ROW(B3),'Base de données'!R:R,0),1),"")</f>
        <v/>
      </c>
      <c r="B11" s="20" t="str">
        <f t="array" ref="B11">IFERROR(INDEX('Base de données'!$A$1:$P$128,MATCH(ROW(B3),'Base de données'!$R:$R,0),2),"")</f>
        <v/>
      </c>
      <c r="C11" s="19" t="str">
        <f t="array" ref="C11">IFERROR(INDEX('Base de données'!$A$1:$P$128,MATCH(ROW(B3),'Base de données'!$R:$R,0),3),"")</f>
        <v/>
      </c>
      <c r="D11" s="19" t="str">
        <f t="array" ref="D11">IFERROR(INDEX('Base de données'!$A$1:$P$128,MATCH(ROW(B3),'Base de données'!$R:$R,0),4),"")</f>
        <v/>
      </c>
      <c r="E11" s="19" t="str">
        <f t="array" ref="E11">IFERROR(INDEX('Base de données'!$A$1:$P$128,MATCH(ROW(B3),'Base de données'!$R:$R,0),5),"")</f>
        <v/>
      </c>
      <c r="F11" s="19" t="str">
        <f t="array" ref="F11">IFERROR(INDEX('Base de données'!$A$1:$P$128,MATCH(ROW(B3),'Base de données'!$R:$R,0),6),"")</f>
        <v/>
      </c>
      <c r="G11" s="21" t="str">
        <f t="array" ref="G11">IFERROR(INDEX('Base de données'!$A$1:$P$128,MATCH(ROW(B3),'Base de données'!$R:$R,0),7),"")</f>
        <v/>
      </c>
      <c r="H11" s="19" t="str">
        <f t="array" ref="H11">IFERROR(INDEX('Base de données'!$A$1:$P$128,MATCH(ROW(B3),'Base de données'!$R:$R,0),8),"")</f>
        <v/>
      </c>
      <c r="I11" s="19" t="str">
        <f t="array" ref="I11">IFERROR(INDEX('Base de données'!$A$1:$P$128,MATCH(ROW(B3),'Base de données'!$R:$R,0),9),"")</f>
        <v/>
      </c>
      <c r="J11" s="19" t="str">
        <f t="array" ref="J11">IFERROR(INDEX('Base de données'!$A$1:$P$128,MATCH(ROW(B3),'Base de données'!$R:$R,0),10),"")</f>
        <v/>
      </c>
      <c r="K11" s="19" t="str">
        <f t="array" ref="K11">IFERROR(INDEX('Base de données'!$A$1:$P$128,MATCH(ROW(B3),'Base de données'!$R:$R,0),11),"")</f>
        <v/>
      </c>
      <c r="L11" s="19" t="str">
        <f t="array" ref="L11">IFERROR(INDEX('Base de données'!$A$1:$P$128,MATCH(ROW(B3),'Base de données'!$R:$R,0),12),"")</f>
        <v/>
      </c>
      <c r="M11" s="19" t="str">
        <f t="array" ref="M11">IFERROR(INDEX('Base de données'!$A$1:$P$128,MATCH(ROW(B3),'Base de données'!$R:$R,0),13),"")</f>
        <v/>
      </c>
      <c r="N11" s="19" t="str">
        <f t="array" ref="N11">IFERROR(INDEX('Base de données'!$A$1:$P$128,MATCH(ROW(B3),'Base de données'!$R:$R,0),14),"")</f>
        <v/>
      </c>
      <c r="O11" s="19" t="str">
        <f t="array" ref="O11">IFERROR(INDEX('Base de données'!$A$1:$P$128,MATCH(ROW(B3),'Base de données'!$R:$R,0),15),"")</f>
        <v/>
      </c>
      <c r="P11" s="19" t="str">
        <f t="array" ref="P11">IFERROR(INDEX('Base de données'!$A$1:$P$128,MATCH(ROW(B3),'Base de données'!$R:$R,0),16),"")</f>
        <v/>
      </c>
      <c r="Q11" s="11"/>
      <c r="R11" s="11"/>
      <c r="S11" s="11"/>
      <c r="T11" s="11"/>
      <c r="U11" s="11"/>
      <c r="V11" s="11"/>
      <c r="W11" s="11"/>
      <c r="X11" s="11"/>
      <c r="Y11" s="11"/>
      <c r="Z11" s="11"/>
    </row>
    <row r="12" spans="1:26" ht="16" x14ac:dyDescent="0.2">
      <c r="A12" s="19" t="str">
        <f t="array" ref="A12">IFERROR(INDEX('Base de données'!$A$1:$P$128,MATCH(ROW(B4),'Base de données'!R:R,0),1),"")</f>
        <v/>
      </c>
      <c r="B12" s="20" t="str">
        <f t="array" ref="B12">IFERROR(INDEX('Base de données'!$A$1:$P$128,MATCH(ROW(B4),'Base de données'!$R:$R,0),2),"")</f>
        <v/>
      </c>
      <c r="C12" s="19" t="str">
        <f t="array" ref="C12">IFERROR(INDEX('Base de données'!$A$1:$P$128,MATCH(ROW(B4),'Base de données'!$R:$R,0),3),"")</f>
        <v/>
      </c>
      <c r="D12" s="19" t="str">
        <f t="array" ref="D12">IFERROR(INDEX('Base de données'!$A$1:$P$128,MATCH(ROW(B4),'Base de données'!$R:$R,0),4),"")</f>
        <v/>
      </c>
      <c r="E12" s="19" t="str">
        <f t="array" ref="E12">IFERROR(INDEX('Base de données'!$A$1:$P$128,MATCH(ROW(B4),'Base de données'!$R:$R,0),5),"")</f>
        <v/>
      </c>
      <c r="F12" s="19" t="str">
        <f t="array" ref="F12">IFERROR(INDEX('Base de données'!$A$1:$P$128,MATCH(ROW(B4),'Base de données'!$R:$R,0),6),"")</f>
        <v/>
      </c>
      <c r="G12" s="21" t="str">
        <f t="array" ref="G12">IFERROR(INDEX('Base de données'!$A$1:$P$128,MATCH(ROW(B4),'Base de données'!$R:$R,0),7),"")</f>
        <v/>
      </c>
      <c r="H12" s="19" t="str">
        <f t="array" ref="H12">IFERROR(INDEX('Base de données'!$A$1:$P$128,MATCH(ROW(B4),'Base de données'!$R:$R,0),8),"")</f>
        <v/>
      </c>
      <c r="I12" s="19" t="str">
        <f t="array" ref="I12">IFERROR(INDEX('Base de données'!$A$1:$P$128,MATCH(ROW(B4),'Base de données'!$R:$R,0),9),"")</f>
        <v/>
      </c>
      <c r="J12" s="19" t="str">
        <f t="array" ref="J12">IFERROR(INDEX('Base de données'!$A$1:$P$128,MATCH(ROW(B4),'Base de données'!$R:$R,0),10),"")</f>
        <v/>
      </c>
      <c r="K12" s="19" t="str">
        <f t="array" ref="K12">IFERROR(INDEX('Base de données'!$A$1:$P$128,MATCH(ROW(B4),'Base de données'!$R:$R,0),11),"")</f>
        <v/>
      </c>
      <c r="L12" s="19" t="str">
        <f t="array" ref="L12">IFERROR(INDEX('Base de données'!$A$1:$P$128,MATCH(ROW(B4),'Base de données'!$R:$R,0),12),"")</f>
        <v/>
      </c>
      <c r="M12" s="19" t="str">
        <f t="array" ref="M12">IFERROR(INDEX('Base de données'!$A$1:$P$128,MATCH(ROW(B4),'Base de données'!$R:$R,0),13),"")</f>
        <v/>
      </c>
      <c r="N12" s="19" t="str">
        <f t="array" ref="N12">IFERROR(INDEX('Base de données'!$A$1:$P$128,MATCH(ROW(B4),'Base de données'!$R:$R,0),14),"")</f>
        <v/>
      </c>
      <c r="O12" s="19" t="str">
        <f t="array" ref="O12">IFERROR(INDEX('Base de données'!$A$1:$P$128,MATCH(ROW(B4),'Base de données'!$R:$R,0),15),"")</f>
        <v/>
      </c>
      <c r="P12" s="19" t="str">
        <f t="array" ref="P12">IFERROR(INDEX('Base de données'!$A$1:$P$128,MATCH(ROW(B4),'Base de données'!$R:$R,0),16),"")</f>
        <v/>
      </c>
      <c r="Q12" s="11"/>
      <c r="R12" s="11"/>
      <c r="S12" s="11"/>
      <c r="T12" s="11"/>
      <c r="U12" s="11"/>
      <c r="V12" s="11"/>
      <c r="W12" s="11"/>
      <c r="X12" s="11"/>
      <c r="Y12" s="11"/>
      <c r="Z12" s="11"/>
    </row>
    <row r="13" spans="1:26" ht="16" x14ac:dyDescent="0.2">
      <c r="A13" s="19" t="str">
        <f t="array" ref="A13">IFERROR(INDEX('Base de données'!$A$1:$P$128,MATCH(ROW(B5),'Base de données'!R:R,0),1),"")</f>
        <v/>
      </c>
      <c r="B13" s="20" t="str">
        <f t="array" ref="B13">IFERROR(INDEX('Base de données'!$A$1:$P$128,MATCH(ROW(B5),'Base de données'!$R:$R,0),2),"")</f>
        <v/>
      </c>
      <c r="C13" s="19" t="str">
        <f t="array" ref="C13">IFERROR(INDEX('Base de données'!$A$1:$P$128,MATCH(ROW(B5),'Base de données'!$R:$R,0),3),"")</f>
        <v/>
      </c>
      <c r="D13" s="19" t="str">
        <f t="array" ref="D13">IFERROR(INDEX('Base de données'!$A$1:$P$128,MATCH(ROW(B5),'Base de données'!$R:$R,0),4),"")</f>
        <v/>
      </c>
      <c r="E13" s="19" t="str">
        <f t="array" ref="E13">IFERROR(INDEX('Base de données'!$A$1:$P$128,MATCH(ROW(B5),'Base de données'!$R:$R,0),5),"")</f>
        <v/>
      </c>
      <c r="F13" s="19" t="str">
        <f t="array" ref="F13">IFERROR(INDEX('Base de données'!$A$1:$P$128,MATCH(ROW(B5),'Base de données'!$R:$R,0),6),"")</f>
        <v/>
      </c>
      <c r="G13" s="21" t="str">
        <f t="array" ref="G13">IFERROR(INDEX('Base de données'!$A$1:$P$128,MATCH(ROW(B5),'Base de données'!$R:$R,0),7),"")</f>
        <v/>
      </c>
      <c r="H13" s="19" t="str">
        <f t="array" ref="H13">IFERROR(INDEX('Base de données'!$A$1:$P$128,MATCH(ROW(B5),'Base de données'!$R:$R,0),8),"")</f>
        <v/>
      </c>
      <c r="I13" s="19" t="str">
        <f t="array" ref="I13">IFERROR(INDEX('Base de données'!$A$1:$P$128,MATCH(ROW(B5),'Base de données'!$R:$R,0),9),"")</f>
        <v/>
      </c>
      <c r="J13" s="19" t="str">
        <f t="array" ref="J13">IFERROR(INDEX('Base de données'!$A$1:$P$128,MATCH(ROW(B5),'Base de données'!$R:$R,0),10),"")</f>
        <v/>
      </c>
      <c r="K13" s="19" t="str">
        <f t="array" ref="K13">IFERROR(INDEX('Base de données'!$A$1:$P$128,MATCH(ROW(B5),'Base de données'!$R:$R,0),11),"")</f>
        <v/>
      </c>
      <c r="L13" s="19" t="str">
        <f t="array" ref="L13">IFERROR(INDEX('Base de données'!$A$1:$P$128,MATCH(ROW(B5),'Base de données'!$R:$R,0),12),"")</f>
        <v/>
      </c>
      <c r="M13" s="19" t="str">
        <f t="array" ref="M13">IFERROR(INDEX('Base de données'!$A$1:$P$128,MATCH(ROW(B5),'Base de données'!$R:$R,0),13),"")</f>
        <v/>
      </c>
      <c r="N13" s="19" t="str">
        <f t="array" ref="N13">IFERROR(INDEX('Base de données'!$A$1:$P$128,MATCH(ROW(B5),'Base de données'!$R:$R,0),14),"")</f>
        <v/>
      </c>
      <c r="O13" s="19" t="str">
        <f t="array" ref="O13">IFERROR(INDEX('Base de données'!$A$1:$P$128,MATCH(ROW(B5),'Base de données'!$R:$R,0),15),"")</f>
        <v/>
      </c>
      <c r="P13" s="19" t="str">
        <f t="array" ref="P13">IFERROR(INDEX('Base de données'!$A$1:$P$128,MATCH(ROW(B5),'Base de données'!$R:$R,0),16),"")</f>
        <v/>
      </c>
      <c r="Q13" s="11"/>
      <c r="R13" s="11"/>
      <c r="S13" s="11"/>
      <c r="T13" s="11"/>
      <c r="U13" s="11"/>
      <c r="V13" s="11"/>
      <c r="W13" s="11"/>
      <c r="X13" s="11"/>
      <c r="Y13" s="11"/>
      <c r="Z13" s="11"/>
    </row>
    <row r="14" spans="1:26" ht="16" x14ac:dyDescent="0.2">
      <c r="A14" s="19" t="str">
        <f t="array" ref="A14">IFERROR(INDEX('Base de données'!$A$1:$P$128,MATCH(ROW(B6),'Base de données'!R:R,0),1),"")</f>
        <v/>
      </c>
      <c r="B14" s="20" t="str">
        <f t="array" ref="B14">IFERROR(INDEX('Base de données'!$A$1:$P$128,MATCH(ROW(B6),'Base de données'!$R:$R,0),2),"")</f>
        <v/>
      </c>
      <c r="C14" s="19" t="str">
        <f t="array" ref="C14">IFERROR(INDEX('Base de données'!$A$1:$P$128,MATCH(ROW(B6),'Base de données'!$R:$R,0),3),"")</f>
        <v/>
      </c>
      <c r="D14" s="19" t="str">
        <f t="array" ref="D14">IFERROR(INDEX('Base de données'!$A$1:$P$128,MATCH(ROW(B6),'Base de données'!$R:$R,0),4),"")</f>
        <v/>
      </c>
      <c r="E14" s="19" t="str">
        <f t="array" ref="E14">IFERROR(INDEX('Base de données'!$A$1:$P$128,MATCH(ROW(B6),'Base de données'!$R:$R,0),5),"")</f>
        <v/>
      </c>
      <c r="F14" s="19" t="str">
        <f t="array" ref="F14">IFERROR(INDEX('Base de données'!$A$1:$P$128,MATCH(ROW(B6),'Base de données'!$R:$R,0),6),"")</f>
        <v/>
      </c>
      <c r="G14" s="21" t="str">
        <f t="array" ref="G14">IFERROR(INDEX('Base de données'!$A$1:$P$128,MATCH(ROW(B6),'Base de données'!$R:$R,0),7),"")</f>
        <v/>
      </c>
      <c r="H14" s="19" t="str">
        <f t="array" ref="H14">IFERROR(INDEX('Base de données'!$A$1:$P$128,MATCH(ROW(B6),'Base de données'!$R:$R,0),8),"")</f>
        <v/>
      </c>
      <c r="I14" s="19" t="str">
        <f t="array" ref="I14">IFERROR(INDEX('Base de données'!$A$1:$P$128,MATCH(ROW(B6),'Base de données'!$R:$R,0),9),"")</f>
        <v/>
      </c>
      <c r="J14" s="19" t="str">
        <f t="array" ref="J14">IFERROR(INDEX('Base de données'!$A$1:$P$128,MATCH(ROW(B6),'Base de données'!$R:$R,0),10),"")</f>
        <v/>
      </c>
      <c r="K14" s="19" t="str">
        <f t="array" ref="K14">IFERROR(INDEX('Base de données'!$A$1:$P$128,MATCH(ROW(B6),'Base de données'!$R:$R,0),11),"")</f>
        <v/>
      </c>
      <c r="L14" s="19" t="str">
        <f t="array" ref="L14">IFERROR(INDEX('Base de données'!$A$1:$P$128,MATCH(ROW(B6),'Base de données'!$R:$R,0),12),"")</f>
        <v/>
      </c>
      <c r="M14" s="19" t="str">
        <f t="array" ref="M14">IFERROR(INDEX('Base de données'!$A$1:$P$128,MATCH(ROW(B6),'Base de données'!$R:$R,0),13),"")</f>
        <v/>
      </c>
      <c r="N14" s="19" t="str">
        <f t="array" ref="N14">IFERROR(INDEX('Base de données'!$A$1:$P$128,MATCH(ROW(B6),'Base de données'!$R:$R,0),14),"")</f>
        <v/>
      </c>
      <c r="O14" s="19" t="str">
        <f t="array" ref="O14">IFERROR(INDEX('Base de données'!$A$1:$P$128,MATCH(ROW(B6),'Base de données'!$R:$R,0),15),"")</f>
        <v/>
      </c>
      <c r="P14" s="19" t="str">
        <f t="array" ref="P14">IFERROR(INDEX('Base de données'!$A$1:$P$128,MATCH(ROW(B6),'Base de données'!$R:$R,0),16),"")</f>
        <v/>
      </c>
      <c r="Q14" s="11"/>
      <c r="R14" s="11"/>
      <c r="S14" s="11"/>
      <c r="T14" s="11"/>
      <c r="U14" s="11"/>
      <c r="V14" s="11"/>
      <c r="W14" s="11"/>
      <c r="X14" s="11"/>
      <c r="Y14" s="11"/>
      <c r="Z14" s="11"/>
    </row>
    <row r="15" spans="1:26" ht="16" x14ac:dyDescent="0.2">
      <c r="A15" s="19" t="str">
        <f t="array" ref="A15">IFERROR(INDEX('Base de données'!$A$1:$P$128,MATCH(ROW(B7),'Base de données'!R:R,0),1),"")</f>
        <v/>
      </c>
      <c r="B15" s="19" t="str">
        <f t="array" ref="B15">IFERROR(INDEX('Base de données'!$A$1:$P$128,MATCH(ROW(B7),'Base de données'!$R:$R,0),2),"")</f>
        <v/>
      </c>
      <c r="C15" s="19" t="str">
        <f t="array" ref="C15">IFERROR(INDEX('Base de données'!$A$1:$P$128,MATCH(ROW(B7),'Base de données'!$R:$R,0),3),"")</f>
        <v/>
      </c>
      <c r="D15" s="19" t="str">
        <f t="array" ref="D15">IFERROR(INDEX('Base de données'!$A$1:$P$128,MATCH(ROW(B7),'Base de données'!$R:$R,0),4),"")</f>
        <v/>
      </c>
      <c r="E15" s="19" t="str">
        <f t="array" ref="E15">IFERROR(INDEX('Base de données'!$A$1:$P$128,MATCH(ROW(B7),'Base de données'!$R:$R,0),5),"")</f>
        <v/>
      </c>
      <c r="F15" s="19" t="str">
        <f t="array" ref="F15">IFERROR(INDEX('Base de données'!$A$1:$P$128,MATCH(ROW(B7),'Base de données'!$R:$R,0),6),"")</f>
        <v/>
      </c>
      <c r="G15" s="21" t="str">
        <f t="array" ref="G15">IFERROR(INDEX('Base de données'!$A$1:$P$128,MATCH(ROW(B7),'Base de données'!$R:$R,0),7),"")</f>
        <v/>
      </c>
      <c r="H15" s="19" t="str">
        <f t="array" ref="H15">IFERROR(INDEX('Base de données'!$A$1:$P$128,MATCH(ROW(B7),'Base de données'!$R:$R,0),8),"")</f>
        <v/>
      </c>
      <c r="I15" s="19" t="str">
        <f t="array" ref="I15">IFERROR(INDEX('Base de données'!$A$1:$P$128,MATCH(ROW(B7),'Base de données'!$R:$R,0),9),"")</f>
        <v/>
      </c>
      <c r="J15" s="19" t="str">
        <f t="array" ref="J15">IFERROR(INDEX('Base de données'!$A$1:$P$128,MATCH(ROW(B7),'Base de données'!$R:$R,0),10),"")</f>
        <v/>
      </c>
      <c r="K15" s="19" t="str">
        <f t="array" ref="K15">IFERROR(INDEX('Base de données'!$A$1:$P$128,MATCH(ROW(B7),'Base de données'!$R:$R,0),11),"")</f>
        <v/>
      </c>
      <c r="L15" s="19" t="str">
        <f t="array" ref="L15">IFERROR(INDEX('Base de données'!$A$1:$P$128,MATCH(ROW(B7),'Base de données'!$R:$R,0),12),"")</f>
        <v/>
      </c>
      <c r="M15" s="19" t="str">
        <f t="array" ref="M15">IFERROR(INDEX('Base de données'!$A$1:$P$128,MATCH(ROW(B7),'Base de données'!$R:$R,0),13),"")</f>
        <v/>
      </c>
      <c r="N15" s="19" t="str">
        <f t="array" ref="N15">IFERROR(INDEX('Base de données'!$A$1:$P$128,MATCH(ROW(B7),'Base de données'!$R:$R,0),14),"")</f>
        <v/>
      </c>
      <c r="O15" s="19" t="str">
        <f t="array" ref="O15">IFERROR(INDEX('Base de données'!$A$1:$P$128,MATCH(ROW(B7),'Base de données'!$R:$R,0),15),"")</f>
        <v/>
      </c>
      <c r="P15" s="19" t="str">
        <f t="array" ref="P15">IFERROR(INDEX('Base de données'!$A$1:$P$128,MATCH(ROW(B7),'Base de données'!$R:$R,0),16),"")</f>
        <v/>
      </c>
      <c r="Q15" s="11"/>
      <c r="R15" s="11"/>
      <c r="S15" s="11"/>
      <c r="T15" s="11"/>
      <c r="U15" s="11"/>
      <c r="V15" s="11"/>
      <c r="W15" s="11"/>
      <c r="X15" s="11"/>
      <c r="Y15" s="11"/>
      <c r="Z15" s="11"/>
    </row>
    <row r="16" spans="1:26" ht="16" x14ac:dyDescent="0.2">
      <c r="A16" s="19" t="str">
        <f t="array" ref="A16">IFERROR(INDEX('Base de données'!$A$1:$P$128,MATCH(ROW(B8),'Base de données'!R:R,0),1),"")</f>
        <v/>
      </c>
      <c r="B16" s="20" t="str">
        <f t="array" ref="B16">IFERROR(INDEX('Base de données'!$A$1:$P$128,MATCH(ROW(B8),'Base de données'!$R:$R,0),2),"")</f>
        <v/>
      </c>
      <c r="C16" s="19" t="str">
        <f t="array" ref="C16">IFERROR(INDEX('Base de données'!$A$1:$P$128,MATCH(ROW(B8),'Base de données'!$R:$R,0),3),"")</f>
        <v/>
      </c>
      <c r="D16" s="19" t="str">
        <f t="array" ref="D16">IFERROR(INDEX('Base de données'!$A$1:$P$128,MATCH(ROW(B8),'Base de données'!$R:$R,0),4),"")</f>
        <v/>
      </c>
      <c r="E16" s="19" t="str">
        <f t="array" ref="E16">IFERROR(INDEX('Base de données'!$A$1:$P$128,MATCH(ROW(B8),'Base de données'!$R:$R,0),5),"")</f>
        <v/>
      </c>
      <c r="F16" s="19" t="str">
        <f t="array" ref="F16">IFERROR(INDEX('Base de données'!$A$1:$P$128,MATCH(ROW(B8),'Base de données'!$R:$R,0),6),"")</f>
        <v/>
      </c>
      <c r="G16" s="21" t="str">
        <f t="array" ref="G16">IFERROR(INDEX('Base de données'!$A$1:$P$128,MATCH(ROW(B8),'Base de données'!$R:$R,0),7),"")</f>
        <v/>
      </c>
      <c r="H16" s="19" t="str">
        <f t="array" ref="H16">IFERROR(INDEX('Base de données'!$A$1:$P$128,MATCH(ROW(B8),'Base de données'!$R:$R,0),8),"")</f>
        <v/>
      </c>
      <c r="I16" s="19" t="str">
        <f t="array" ref="I16">IFERROR(INDEX('Base de données'!$A$1:$P$128,MATCH(ROW(B8),'Base de données'!$R:$R,0),9),"")</f>
        <v/>
      </c>
      <c r="J16" s="19" t="str">
        <f t="array" ref="J16">IFERROR(INDEX('Base de données'!$A$1:$P$128,MATCH(ROW(B8),'Base de données'!$R:$R,0),10),"")</f>
        <v/>
      </c>
      <c r="K16" s="19" t="str">
        <f t="array" ref="K16">IFERROR(INDEX('Base de données'!$A$1:$P$128,MATCH(ROW(B8),'Base de données'!$R:$R,0),11),"")</f>
        <v/>
      </c>
      <c r="L16" s="19" t="str">
        <f t="array" ref="L16">IFERROR(INDEX('Base de données'!$A$1:$P$128,MATCH(ROW(B8),'Base de données'!$R:$R,0),12),"")</f>
        <v/>
      </c>
      <c r="M16" s="19" t="str">
        <f t="array" ref="M16">IFERROR(INDEX('Base de données'!$A$1:$P$128,MATCH(ROW(B8),'Base de données'!$R:$R,0),13),"")</f>
        <v/>
      </c>
      <c r="N16" s="19" t="str">
        <f t="array" ref="N16">IFERROR(INDEX('Base de données'!$A$1:$P$128,MATCH(ROW(B8),'Base de données'!$R:$R,0),14),"")</f>
        <v/>
      </c>
      <c r="O16" s="19" t="str">
        <f t="array" ref="O16">IFERROR(INDEX('Base de données'!$A$1:$P$128,MATCH(ROW(B8),'Base de données'!$R:$R,0),15),"")</f>
        <v/>
      </c>
      <c r="P16" s="19" t="str">
        <f t="array" ref="P16">IFERROR(INDEX('Base de données'!$A$1:$P$128,MATCH(ROW(B8),'Base de données'!$R:$R,0),16),"")</f>
        <v/>
      </c>
      <c r="Q16" s="11"/>
      <c r="R16" s="11"/>
      <c r="S16" s="11"/>
      <c r="T16" s="11"/>
      <c r="U16" s="11"/>
      <c r="V16" s="11"/>
      <c r="W16" s="11"/>
      <c r="X16" s="11"/>
      <c r="Y16" s="11"/>
      <c r="Z16" s="11"/>
    </row>
    <row r="17" spans="1:26" ht="16" x14ac:dyDescent="0.2">
      <c r="A17" s="19" t="str">
        <f t="array" ref="A17">IFERROR(INDEX('Base de données'!$A$1:$P$128,MATCH(ROW(B9),'Base de données'!R:R,0),1),"")</f>
        <v/>
      </c>
      <c r="B17" s="20" t="str">
        <f t="array" ref="B17">IFERROR(INDEX('Base de données'!$A$1:$P$128,MATCH(ROW(B9),'Base de données'!$R:$R,0),2),"")</f>
        <v/>
      </c>
      <c r="C17" s="19" t="str">
        <f t="array" ref="C17">IFERROR(INDEX('Base de données'!$A$1:$P$128,MATCH(ROW(B9),'Base de données'!$R:$R,0),3),"")</f>
        <v/>
      </c>
      <c r="D17" s="19" t="str">
        <f t="array" ref="D17">IFERROR(INDEX('Base de données'!$A$1:$P$128,MATCH(ROW(B9),'Base de données'!$R:$R,0),4),"")</f>
        <v/>
      </c>
      <c r="E17" s="19" t="str">
        <f t="array" ref="E17">IFERROR(INDEX('Base de données'!$A$1:$P$128,MATCH(ROW(B9),'Base de données'!$R:$R,0),5),"")</f>
        <v/>
      </c>
      <c r="F17" s="19" t="str">
        <f t="array" ref="F17">IFERROR(INDEX('Base de données'!$A$1:$P$128,MATCH(ROW(B9),'Base de données'!$R:$R,0),6),"")</f>
        <v/>
      </c>
      <c r="G17" s="21" t="str">
        <f t="array" ref="G17">IFERROR(INDEX('Base de données'!$A$1:$P$128,MATCH(ROW(B9),'Base de données'!$R:$R,0),7),"")</f>
        <v/>
      </c>
      <c r="H17" s="19" t="str">
        <f t="array" ref="H17">IFERROR(INDEX('Base de données'!$A$1:$P$128,MATCH(ROW(B9),'Base de données'!$R:$R,0),8),"")</f>
        <v/>
      </c>
      <c r="I17" s="19" t="str">
        <f t="array" ref="I17">IFERROR(INDEX('Base de données'!$A$1:$P$128,MATCH(ROW(B9),'Base de données'!$R:$R,0),9),"")</f>
        <v/>
      </c>
      <c r="J17" s="19" t="str">
        <f t="array" ref="J17">IFERROR(INDEX('Base de données'!$A$1:$P$128,MATCH(ROW(B9),'Base de données'!$R:$R,0),10),"")</f>
        <v/>
      </c>
      <c r="K17" s="19" t="str">
        <f t="array" ref="K17">IFERROR(INDEX('Base de données'!$A$1:$P$128,MATCH(ROW(B9),'Base de données'!$R:$R,0),11),"")</f>
        <v/>
      </c>
      <c r="L17" s="19" t="str">
        <f t="array" ref="L17">IFERROR(INDEX('Base de données'!$A$1:$P$128,MATCH(ROW(B9),'Base de données'!$R:$R,0),12),"")</f>
        <v/>
      </c>
      <c r="M17" s="19" t="str">
        <f t="array" ref="M17">IFERROR(INDEX('Base de données'!$A$1:$P$128,MATCH(ROW(B9),'Base de données'!$R:$R,0),13),"")</f>
        <v/>
      </c>
      <c r="N17" s="19" t="str">
        <f t="array" ref="N17">IFERROR(INDEX('Base de données'!$A$1:$P$128,MATCH(ROW(B9),'Base de données'!$R:$R,0),14),"")</f>
        <v/>
      </c>
      <c r="O17" s="19" t="str">
        <f t="array" ref="O17">IFERROR(INDEX('Base de données'!$A$1:$P$128,MATCH(ROW(B9),'Base de données'!$R:$R,0),15),"")</f>
        <v/>
      </c>
      <c r="P17" s="19" t="str">
        <f t="array" ref="P17">IFERROR(INDEX('Base de données'!$A$1:$P$128,MATCH(ROW(B9),'Base de données'!$R:$R,0),16),"")</f>
        <v/>
      </c>
      <c r="Q17" s="11"/>
      <c r="R17" s="11"/>
      <c r="S17" s="11"/>
      <c r="T17" s="11"/>
      <c r="U17" s="11"/>
      <c r="V17" s="11"/>
      <c r="W17" s="11"/>
      <c r="X17" s="11"/>
      <c r="Y17" s="11"/>
      <c r="Z17" s="11"/>
    </row>
    <row r="18" spans="1:26" ht="16" x14ac:dyDescent="0.2">
      <c r="A18" s="19" t="str">
        <f t="array" ref="A18">IFERROR(INDEX('Base de données'!$A$1:$P$128,MATCH(ROW(B10),'Base de données'!R:R,0),1),"")</f>
        <v/>
      </c>
      <c r="B18" s="20" t="str">
        <f t="array" ref="B18">IFERROR(INDEX('Base de données'!$A$1:$P$128,MATCH(ROW(B10),'Base de données'!$R:$R,0),2),"")</f>
        <v/>
      </c>
      <c r="C18" s="19" t="str">
        <f t="array" ref="C18">IFERROR(INDEX('Base de données'!$A$1:$P$128,MATCH(ROW(B10),'Base de données'!$R:$R,0),3),"")</f>
        <v/>
      </c>
      <c r="D18" s="19" t="str">
        <f t="array" ref="D18">IFERROR(INDEX('Base de données'!$A$1:$P$128,MATCH(ROW(B10),'Base de données'!$R:$R,0),4),"")</f>
        <v/>
      </c>
      <c r="E18" s="19" t="str">
        <f t="array" ref="E18">IFERROR(INDEX('Base de données'!$A$1:$P$128,MATCH(ROW(B10),'Base de données'!$R:$R,0),5),"")</f>
        <v/>
      </c>
      <c r="F18" s="19" t="str">
        <f t="array" ref="F18">IFERROR(INDEX('Base de données'!$A$1:$P$128,MATCH(ROW(B10),'Base de données'!$R:$R,0),6),"")</f>
        <v/>
      </c>
      <c r="G18" s="21" t="str">
        <f t="array" ref="G18">IFERROR(INDEX('Base de données'!$A$1:$P$128,MATCH(ROW(B10),'Base de données'!$R:$R,0),7),"")</f>
        <v/>
      </c>
      <c r="H18" s="19" t="str">
        <f t="array" ref="H18">IFERROR(INDEX('Base de données'!$A$1:$P$128,MATCH(ROW(B10),'Base de données'!$R:$R,0),8),"")</f>
        <v/>
      </c>
      <c r="I18" s="19" t="str">
        <f t="array" ref="I18">IFERROR(INDEX('Base de données'!$A$1:$P$128,MATCH(ROW(B10),'Base de données'!$R:$R,0),9),"")</f>
        <v/>
      </c>
      <c r="J18" s="19" t="str">
        <f t="array" ref="J18">IFERROR(INDEX('Base de données'!$A$1:$P$128,MATCH(ROW(B10),'Base de données'!$R:$R,0),10),"")</f>
        <v/>
      </c>
      <c r="K18" s="19" t="str">
        <f t="array" ref="K18">IFERROR(INDEX('Base de données'!$A$1:$P$128,MATCH(ROW(B10),'Base de données'!$R:$R,0),11),"")</f>
        <v/>
      </c>
      <c r="L18" s="19" t="str">
        <f t="array" ref="L18">IFERROR(INDEX('Base de données'!$A$1:$P$128,MATCH(ROW(B10),'Base de données'!$R:$R,0),12),"")</f>
        <v/>
      </c>
      <c r="M18" s="19" t="str">
        <f t="array" ref="M18">IFERROR(INDEX('Base de données'!$A$1:$P$128,MATCH(ROW(B10),'Base de données'!$R:$R,0),13),"")</f>
        <v/>
      </c>
      <c r="N18" s="19" t="str">
        <f t="array" ref="N18">IFERROR(INDEX('Base de données'!$A$1:$P$128,MATCH(ROW(B10),'Base de données'!$R:$R,0),14),"")</f>
        <v/>
      </c>
      <c r="O18" s="19" t="str">
        <f t="array" ref="O18">IFERROR(INDEX('Base de données'!$A$1:$P$128,MATCH(ROW(B10),'Base de données'!$R:$R,0),15),"")</f>
        <v/>
      </c>
      <c r="P18" s="19" t="str">
        <f t="array" ref="P18">IFERROR(INDEX('Base de données'!$A$1:$P$128,MATCH(ROW(B10),'Base de données'!$R:$R,0),16),"")</f>
        <v/>
      </c>
      <c r="Q18" s="11"/>
      <c r="R18" s="11"/>
      <c r="S18" s="11"/>
      <c r="T18" s="11"/>
      <c r="U18" s="11"/>
      <c r="V18" s="11"/>
      <c r="W18" s="11"/>
      <c r="X18" s="11"/>
      <c r="Y18" s="11"/>
      <c r="Z18" s="11"/>
    </row>
    <row r="19" spans="1:26" ht="16" x14ac:dyDescent="0.2">
      <c r="A19" s="19" t="str">
        <f t="array" ref="A19">IFERROR(INDEX('Base de données'!$A$1:$P$128,MATCH(ROW(B11),'Base de données'!R:R,0),1),"")</f>
        <v/>
      </c>
      <c r="B19" s="20" t="str">
        <f t="array" ref="B19">IFERROR(INDEX('Base de données'!$A$1:$P$128,MATCH(ROW(B11),'Base de données'!$R:$R,0),2),"")</f>
        <v/>
      </c>
      <c r="C19" s="19" t="str">
        <f t="array" ref="C19">IFERROR(INDEX('Base de données'!$A$1:$P$128,MATCH(ROW(B11),'Base de données'!$R:$R,0),3),"")</f>
        <v/>
      </c>
      <c r="D19" s="19" t="str">
        <f t="array" ref="D19">IFERROR(INDEX('Base de données'!$A$1:$P$128,MATCH(ROW(B11),'Base de données'!$R:$R,0),4),"")</f>
        <v/>
      </c>
      <c r="E19" s="19" t="str">
        <f t="array" ref="E19">IFERROR(INDEX('Base de données'!$A$1:$P$128,MATCH(ROW(B11),'Base de données'!$R:$R,0),5),"")</f>
        <v/>
      </c>
      <c r="F19" s="19" t="str">
        <f t="array" ref="F19">IFERROR(INDEX('Base de données'!$A$1:$P$128,MATCH(ROW(B11),'Base de données'!$R:$R,0),6),"")</f>
        <v/>
      </c>
      <c r="G19" s="21" t="str">
        <f t="array" ref="G19">IFERROR(INDEX('Base de données'!$A$1:$P$128,MATCH(ROW(B11),'Base de données'!$R:$R,0),7),"")</f>
        <v/>
      </c>
      <c r="H19" s="19" t="str">
        <f t="array" ref="H19">IFERROR(INDEX('Base de données'!$A$1:$P$128,MATCH(ROW(B11),'Base de données'!$R:$R,0),8),"")</f>
        <v/>
      </c>
      <c r="I19" s="19" t="str">
        <f t="array" ref="I19">IFERROR(INDEX('Base de données'!$A$1:$P$128,MATCH(ROW(B11),'Base de données'!$R:$R,0),9),"")</f>
        <v/>
      </c>
      <c r="J19" s="19" t="str">
        <f t="array" ref="J19">IFERROR(INDEX('Base de données'!$A$1:$P$128,MATCH(ROW(B11),'Base de données'!$R:$R,0),10),"")</f>
        <v/>
      </c>
      <c r="K19" s="19" t="str">
        <f t="array" ref="K19">IFERROR(INDEX('Base de données'!$A$1:$P$128,MATCH(ROW(B11),'Base de données'!$R:$R,0),11),"")</f>
        <v/>
      </c>
      <c r="L19" s="19" t="str">
        <f t="array" ref="L19">IFERROR(INDEX('Base de données'!$A$1:$P$128,MATCH(ROW(B11),'Base de données'!$R:$R,0),12),"")</f>
        <v/>
      </c>
      <c r="M19" s="19" t="str">
        <f t="array" ref="M19">IFERROR(INDEX('Base de données'!$A$1:$P$128,MATCH(ROW(B11),'Base de données'!$R:$R,0),13),"")</f>
        <v/>
      </c>
      <c r="N19" s="19" t="str">
        <f t="array" ref="N19">IFERROR(INDEX('Base de données'!$A$1:$P$128,MATCH(ROW(B11),'Base de données'!$R:$R,0),14),"")</f>
        <v/>
      </c>
      <c r="O19" s="19" t="str">
        <f t="array" ref="O19">IFERROR(INDEX('Base de données'!$A$1:$P$128,MATCH(ROW(B11),'Base de données'!$R:$R,0),15),"")</f>
        <v/>
      </c>
      <c r="P19" s="19" t="str">
        <f t="array" ref="P19">IFERROR(INDEX('Base de données'!$A$1:$P$128,MATCH(ROW(B11),'Base de données'!$R:$R,0),16),"")</f>
        <v/>
      </c>
      <c r="Q19" s="11"/>
      <c r="R19" s="11"/>
      <c r="S19" s="11"/>
      <c r="T19" s="11"/>
      <c r="U19" s="11"/>
      <c r="V19" s="11"/>
      <c r="W19" s="11"/>
      <c r="X19" s="11"/>
      <c r="Y19" s="11"/>
      <c r="Z19" s="11"/>
    </row>
    <row r="20" spans="1:26" ht="16" x14ac:dyDescent="0.2">
      <c r="A20" s="19" t="str">
        <f t="array" ref="A20">IFERROR(INDEX('Base de données'!$A$1:$P$128,MATCH(ROW(B12),'Base de données'!R:R,0),1),"")</f>
        <v/>
      </c>
      <c r="B20" s="20" t="str">
        <f t="array" ref="B20">IFERROR(INDEX('Base de données'!$A$1:$P$128,MATCH(ROW(B12),'Base de données'!$R:$R,0),2),"")</f>
        <v/>
      </c>
      <c r="C20" s="19" t="str">
        <f t="array" ref="C20">IFERROR(INDEX('Base de données'!$A$1:$P$128,MATCH(ROW(B12),'Base de données'!$R:$R,0),3),"")</f>
        <v/>
      </c>
      <c r="D20" s="19" t="str">
        <f t="array" ref="D20">IFERROR(INDEX('Base de données'!$A$1:$P$128,MATCH(ROW(B12),'Base de données'!$R:$R,0),4),"")</f>
        <v/>
      </c>
      <c r="E20" s="19" t="str">
        <f t="array" ref="E20">IFERROR(INDEX('Base de données'!$A$1:$P$128,MATCH(ROW(B12),'Base de données'!$R:$R,0),5),"")</f>
        <v/>
      </c>
      <c r="F20" s="19" t="str">
        <f t="array" ref="F20">IFERROR(INDEX('Base de données'!$A$1:$P$128,MATCH(ROW(B12),'Base de données'!$R:$R,0),6),"")</f>
        <v/>
      </c>
      <c r="G20" s="21" t="str">
        <f t="array" ref="G20">IFERROR(INDEX('Base de données'!$A$1:$P$128,MATCH(ROW(B12),'Base de données'!$R:$R,0),7),"")</f>
        <v/>
      </c>
      <c r="H20" s="19" t="str">
        <f t="array" ref="H20">IFERROR(INDEX('Base de données'!$A$1:$P$128,MATCH(ROW(B12),'Base de données'!$R:$R,0),8),"")</f>
        <v/>
      </c>
      <c r="I20" s="19" t="str">
        <f t="array" ref="I20">IFERROR(INDEX('Base de données'!$A$1:$P$128,MATCH(ROW(B12),'Base de données'!$R:$R,0),9),"")</f>
        <v/>
      </c>
      <c r="J20" s="19" t="str">
        <f t="array" ref="J20">IFERROR(INDEX('Base de données'!$A$1:$P$128,MATCH(ROW(B12),'Base de données'!$R:$R,0),10),"")</f>
        <v/>
      </c>
      <c r="K20" s="19" t="str">
        <f t="array" ref="K20">IFERROR(INDEX('Base de données'!$A$1:$P$128,MATCH(ROW(B12),'Base de données'!$R:$R,0),11),"")</f>
        <v/>
      </c>
      <c r="L20" s="19" t="str">
        <f t="array" ref="L20">IFERROR(INDEX('Base de données'!$A$1:$P$128,MATCH(ROW(B12),'Base de données'!$R:$R,0),12),"")</f>
        <v/>
      </c>
      <c r="M20" s="19" t="str">
        <f t="array" ref="M20">IFERROR(INDEX('Base de données'!$A$1:$P$128,MATCH(ROW(B12),'Base de données'!$R:$R,0),13),"")</f>
        <v/>
      </c>
      <c r="N20" s="19" t="str">
        <f t="array" ref="N20">IFERROR(INDEX('Base de données'!$A$1:$P$128,MATCH(ROW(B12),'Base de données'!$R:$R,0),14),"")</f>
        <v/>
      </c>
      <c r="O20" s="19" t="str">
        <f t="array" ref="O20">IFERROR(INDEX('Base de données'!$A$1:$P$128,MATCH(ROW(B12),'Base de données'!$R:$R,0),15),"")</f>
        <v/>
      </c>
      <c r="P20" s="19" t="str">
        <f t="array" ref="P20">IFERROR(INDEX('Base de données'!$A$1:$P$128,MATCH(ROW(B12),'Base de données'!$R:$R,0),16),"")</f>
        <v/>
      </c>
      <c r="Q20" s="11"/>
      <c r="R20" s="11"/>
      <c r="S20" s="11"/>
      <c r="T20" s="11"/>
      <c r="U20" s="11"/>
      <c r="V20" s="11"/>
      <c r="W20" s="11"/>
      <c r="X20" s="11"/>
      <c r="Y20" s="11"/>
      <c r="Z20" s="11"/>
    </row>
    <row r="21" spans="1:26" ht="16" x14ac:dyDescent="0.2">
      <c r="A21" s="19" t="str">
        <f t="array" ref="A21">IFERROR(INDEX('Base de données'!$A$1:$P$128,MATCH(ROW(B13),'Base de données'!R:R,0),1),"")</f>
        <v/>
      </c>
      <c r="B21" s="20" t="str">
        <f t="array" ref="B21">IFERROR(INDEX('Base de données'!$A$1:$P$128,MATCH(ROW(B13),'Base de données'!$R:$R,0),2),"")</f>
        <v/>
      </c>
      <c r="C21" s="19" t="str">
        <f t="array" ref="C21">IFERROR(INDEX('Base de données'!$A$1:$P$128,MATCH(ROW(B13),'Base de données'!$R:$R,0),3),"")</f>
        <v/>
      </c>
      <c r="D21" s="19" t="str">
        <f t="array" ref="D21">IFERROR(INDEX('Base de données'!$A$1:$P$128,MATCH(ROW(B13),'Base de données'!$R:$R,0),4),"")</f>
        <v/>
      </c>
      <c r="E21" s="19" t="str">
        <f t="array" ref="E21">IFERROR(INDEX('Base de données'!$A$1:$P$128,MATCH(ROW(B13),'Base de données'!$R:$R,0),5),"")</f>
        <v/>
      </c>
      <c r="F21" s="19" t="str">
        <f t="array" ref="F21">IFERROR(INDEX('Base de données'!$A$1:$P$128,MATCH(ROW(B13),'Base de données'!$R:$R,0),6),"")</f>
        <v/>
      </c>
      <c r="G21" s="21" t="str">
        <f t="array" ref="G21">IFERROR(INDEX('Base de données'!$A$1:$P$128,MATCH(ROW(B13),'Base de données'!$R:$R,0),7),"")</f>
        <v/>
      </c>
      <c r="H21" s="19" t="str">
        <f t="array" ref="H21">IFERROR(INDEX('Base de données'!$A$1:$P$128,MATCH(ROW(B13),'Base de données'!$R:$R,0),8),"")</f>
        <v/>
      </c>
      <c r="I21" s="19" t="str">
        <f t="array" ref="I21">IFERROR(INDEX('Base de données'!$A$1:$P$128,MATCH(ROW(B13),'Base de données'!$R:$R,0),9),"")</f>
        <v/>
      </c>
      <c r="J21" s="19" t="str">
        <f t="array" ref="J21">IFERROR(INDEX('Base de données'!$A$1:$P$128,MATCH(ROW(B13),'Base de données'!$R:$R,0),10),"")</f>
        <v/>
      </c>
      <c r="K21" s="19" t="str">
        <f t="array" ref="K21">IFERROR(INDEX('Base de données'!$A$1:$P$128,MATCH(ROW(B13),'Base de données'!$R:$R,0),11),"")</f>
        <v/>
      </c>
      <c r="L21" s="19" t="str">
        <f t="array" ref="L21">IFERROR(INDEX('Base de données'!$A$1:$P$128,MATCH(ROW(B13),'Base de données'!$R:$R,0),12),"")</f>
        <v/>
      </c>
      <c r="M21" s="19" t="str">
        <f t="array" ref="M21">IFERROR(INDEX('Base de données'!$A$1:$P$128,MATCH(ROW(B13),'Base de données'!$R:$R,0),13),"")</f>
        <v/>
      </c>
      <c r="N21" s="19" t="str">
        <f t="array" ref="N21">IFERROR(INDEX('Base de données'!$A$1:$P$128,MATCH(ROW(B13),'Base de données'!$R:$R,0),14),"")</f>
        <v/>
      </c>
      <c r="O21" s="19" t="str">
        <f t="array" ref="O21">IFERROR(INDEX('Base de données'!$A$1:$P$128,MATCH(ROW(B13),'Base de données'!$R:$R,0),15),"")</f>
        <v/>
      </c>
      <c r="P21" s="19" t="str">
        <f t="array" ref="P21">IFERROR(INDEX('Base de données'!$A$1:$P$128,MATCH(ROW(B13),'Base de données'!$R:$R,0),16),"")</f>
        <v/>
      </c>
      <c r="Q21" s="11"/>
      <c r="R21" s="11"/>
      <c r="S21" s="11"/>
      <c r="T21" s="11"/>
      <c r="U21" s="11"/>
      <c r="V21" s="11"/>
      <c r="W21" s="11"/>
      <c r="X21" s="11"/>
      <c r="Y21" s="11"/>
      <c r="Z21" s="11"/>
    </row>
    <row r="22" spans="1:26" ht="16" x14ac:dyDescent="0.2">
      <c r="A22" s="19" t="str">
        <f t="array" ref="A22">IFERROR(INDEX('Base de données'!$A$1:$P$128,MATCH(ROW(B14),'Base de données'!R:R,0),1),"")</f>
        <v/>
      </c>
      <c r="B22" s="20" t="str">
        <f t="array" ref="B22">IFERROR(INDEX('Base de données'!$A$1:$P$128,MATCH(ROW(B14),'Base de données'!$R:$R,0),2),"")</f>
        <v/>
      </c>
      <c r="C22" s="19" t="str">
        <f t="array" ref="C22">IFERROR(INDEX('Base de données'!$A$1:$P$128,MATCH(ROW(B14),'Base de données'!$R:$R,0),3),"")</f>
        <v/>
      </c>
      <c r="D22" s="19" t="str">
        <f t="array" ref="D22">IFERROR(INDEX('Base de données'!$A$1:$P$128,MATCH(ROW(B14),'Base de données'!$R:$R,0),4),"")</f>
        <v/>
      </c>
      <c r="E22" s="19" t="str">
        <f t="array" ref="E22">IFERROR(INDEX('Base de données'!$A$1:$P$128,MATCH(ROW(B14),'Base de données'!$R:$R,0),5),"")</f>
        <v/>
      </c>
      <c r="F22" s="19" t="str">
        <f t="array" ref="F22">IFERROR(INDEX('Base de données'!$A$1:$P$128,MATCH(ROW(B14),'Base de données'!$R:$R,0),6),"")</f>
        <v/>
      </c>
      <c r="G22" s="21" t="str">
        <f t="array" ref="G22">IFERROR(INDEX('Base de données'!$A$1:$P$128,MATCH(ROW(B14),'Base de données'!$R:$R,0),7),"")</f>
        <v/>
      </c>
      <c r="H22" s="19" t="str">
        <f t="array" ref="H22">IFERROR(INDEX('Base de données'!$A$1:$P$128,MATCH(ROW(B14),'Base de données'!$R:$R,0),8),"")</f>
        <v/>
      </c>
      <c r="I22" s="19" t="str">
        <f t="array" ref="I22">IFERROR(INDEX('Base de données'!$A$1:$P$128,MATCH(ROW(B14),'Base de données'!$R:$R,0),9),"")</f>
        <v/>
      </c>
      <c r="J22" s="19" t="str">
        <f t="array" ref="J22">IFERROR(INDEX('Base de données'!$A$1:$P$128,MATCH(ROW(B14),'Base de données'!$R:$R,0),10),"")</f>
        <v/>
      </c>
      <c r="K22" s="19" t="str">
        <f t="array" ref="K22">IFERROR(INDEX('Base de données'!$A$1:$P$128,MATCH(ROW(B14),'Base de données'!$R:$R,0),11),"")</f>
        <v/>
      </c>
      <c r="L22" s="19" t="str">
        <f t="array" ref="L22">IFERROR(INDEX('Base de données'!$A$1:$P$128,MATCH(ROW(B14),'Base de données'!$R:$R,0),12),"")</f>
        <v/>
      </c>
      <c r="M22" s="19" t="str">
        <f t="array" ref="M22">IFERROR(INDEX('Base de données'!$A$1:$P$128,MATCH(ROW(B14),'Base de données'!$R:$R,0),13),"")</f>
        <v/>
      </c>
      <c r="N22" s="19" t="str">
        <f t="array" ref="N22">IFERROR(INDEX('Base de données'!$A$1:$P$128,MATCH(ROW(B14),'Base de données'!$R:$R,0),14),"")</f>
        <v/>
      </c>
      <c r="O22" s="19" t="str">
        <f t="array" ref="O22">IFERROR(INDEX('Base de données'!$A$1:$P$128,MATCH(ROW(B14),'Base de données'!$R:$R,0),15),"")</f>
        <v/>
      </c>
      <c r="P22" s="19" t="str">
        <f t="array" ref="P22">IFERROR(INDEX('Base de données'!$A$1:$P$128,MATCH(ROW(B14),'Base de données'!$R:$R,0),16),"")</f>
        <v/>
      </c>
      <c r="Q22" s="11"/>
      <c r="R22" s="11"/>
      <c r="S22" s="11"/>
      <c r="T22" s="11"/>
      <c r="U22" s="11"/>
      <c r="V22" s="11"/>
      <c r="W22" s="11"/>
      <c r="X22" s="11"/>
      <c r="Y22" s="11"/>
      <c r="Z22" s="11"/>
    </row>
    <row r="23" spans="1:26" ht="16" x14ac:dyDescent="0.2">
      <c r="A23" s="19" t="str">
        <f t="array" ref="A23">IFERROR(INDEX('Base de données'!$A$1:$P$128,MATCH(ROW(B15),'Base de données'!R:R,0),1),"")</f>
        <v/>
      </c>
      <c r="B23" s="20" t="str">
        <f t="array" ref="B23">IFERROR(INDEX('Base de données'!$A$1:$P$128,MATCH(ROW(B15),'Base de données'!$R:$R,0),2),"")</f>
        <v/>
      </c>
      <c r="C23" s="19" t="str">
        <f t="array" ref="C23">IFERROR(INDEX('Base de données'!$A$1:$P$128,MATCH(ROW(B15),'Base de données'!$R:$R,0),3),"")</f>
        <v/>
      </c>
      <c r="D23" s="19" t="str">
        <f t="array" ref="D23">IFERROR(INDEX('Base de données'!$A$1:$P$128,MATCH(ROW(B15),'Base de données'!$R:$R,0),4),"")</f>
        <v/>
      </c>
      <c r="E23" s="19" t="str">
        <f t="array" ref="E23">IFERROR(INDEX('Base de données'!$A$1:$P$128,MATCH(ROW(B15),'Base de données'!$R:$R,0),5),"")</f>
        <v/>
      </c>
      <c r="F23" s="19" t="str">
        <f t="array" ref="F23">IFERROR(INDEX('Base de données'!$A$1:$P$128,MATCH(ROW(B15),'Base de données'!$R:$R,0),6),"")</f>
        <v/>
      </c>
      <c r="G23" s="21" t="str">
        <f t="array" ref="G23">IFERROR(INDEX('Base de données'!$A$1:$P$128,MATCH(ROW(B15),'Base de données'!$R:$R,0),7),"")</f>
        <v/>
      </c>
      <c r="H23" s="19" t="str">
        <f t="array" ref="H23">IFERROR(INDEX('Base de données'!$A$1:$P$128,MATCH(ROW(B15),'Base de données'!$R:$R,0),8),"")</f>
        <v/>
      </c>
      <c r="I23" s="19" t="str">
        <f t="array" ref="I23">IFERROR(INDEX('Base de données'!$A$1:$P$128,MATCH(ROW(B15),'Base de données'!$R:$R,0),9),"")</f>
        <v/>
      </c>
      <c r="J23" s="19" t="str">
        <f t="array" ref="J23">IFERROR(INDEX('Base de données'!$A$1:$P$128,MATCH(ROW(B15),'Base de données'!$R:$R,0),10),"")</f>
        <v/>
      </c>
      <c r="K23" s="19" t="str">
        <f t="array" ref="K23">IFERROR(INDEX('Base de données'!$A$1:$P$128,MATCH(ROW(B15),'Base de données'!$R:$R,0),11),"")</f>
        <v/>
      </c>
      <c r="L23" s="19" t="str">
        <f t="array" ref="L23">IFERROR(INDEX('Base de données'!$A$1:$P$128,MATCH(ROW(B15),'Base de données'!$R:$R,0),12),"")</f>
        <v/>
      </c>
      <c r="M23" s="19" t="str">
        <f t="array" ref="M23">IFERROR(INDEX('Base de données'!$A$1:$P$128,MATCH(ROW(B15),'Base de données'!$R:$R,0),13),"")</f>
        <v/>
      </c>
      <c r="N23" s="19" t="str">
        <f t="array" ref="N23">IFERROR(INDEX('Base de données'!$A$1:$P$128,MATCH(ROW(B15),'Base de données'!$R:$R,0),14),"")</f>
        <v/>
      </c>
      <c r="O23" s="19" t="str">
        <f t="array" ref="O23">IFERROR(INDEX('Base de données'!$A$1:$P$128,MATCH(ROW(B15),'Base de données'!$R:$R,0),15),"")</f>
        <v/>
      </c>
      <c r="P23" s="19" t="str">
        <f t="array" ref="P23">IFERROR(INDEX('Base de données'!$A$1:$P$128,MATCH(ROW(B15),'Base de données'!$R:$R,0),16),"")</f>
        <v/>
      </c>
      <c r="Q23" s="11"/>
      <c r="R23" s="11"/>
      <c r="S23" s="11"/>
      <c r="T23" s="11"/>
      <c r="U23" s="11"/>
      <c r="V23" s="11"/>
      <c r="W23" s="11"/>
      <c r="X23" s="11"/>
      <c r="Y23" s="11"/>
      <c r="Z23" s="11"/>
    </row>
    <row r="24" spans="1:26" ht="16" x14ac:dyDescent="0.2">
      <c r="A24" s="19" t="str">
        <f t="array" ref="A24">IFERROR(INDEX('Base de données'!$A$1:$P$128,MATCH(ROW(B16),'Base de données'!R:R,0),1),"")</f>
        <v/>
      </c>
      <c r="B24" s="20" t="str">
        <f t="array" ref="B24">IFERROR(INDEX('Base de données'!$A$1:$P$128,MATCH(ROW(B16),'Base de données'!$R:$R,0),2),"")</f>
        <v/>
      </c>
      <c r="C24" s="19" t="str">
        <f t="array" ref="C24">IFERROR(INDEX('Base de données'!$A$1:$P$128,MATCH(ROW(B16),'Base de données'!$R:$R,0),3),"")</f>
        <v/>
      </c>
      <c r="D24" s="19" t="str">
        <f t="array" ref="D24">IFERROR(INDEX('Base de données'!$A$1:$P$128,MATCH(ROW(B16),'Base de données'!$R:$R,0),4),"")</f>
        <v/>
      </c>
      <c r="E24" s="19" t="str">
        <f t="array" ref="E24">IFERROR(INDEX('Base de données'!$A$1:$P$128,MATCH(ROW(B16),'Base de données'!$R:$R,0),5),"")</f>
        <v/>
      </c>
      <c r="F24" s="19" t="str">
        <f t="array" ref="F24">IFERROR(INDEX('Base de données'!$A$1:$P$128,MATCH(ROW(B16),'Base de données'!$R:$R,0),6),"")</f>
        <v/>
      </c>
      <c r="G24" s="21" t="str">
        <f t="array" ref="G24">IFERROR(INDEX('Base de données'!$A$1:$P$128,MATCH(ROW(B16),'Base de données'!$R:$R,0),7),"")</f>
        <v/>
      </c>
      <c r="H24" s="19" t="str">
        <f t="array" ref="H24">IFERROR(INDEX('Base de données'!$A$1:$P$128,MATCH(ROW(B16),'Base de données'!$R:$R,0),8),"")</f>
        <v/>
      </c>
      <c r="I24" s="19" t="str">
        <f t="array" ref="I24">IFERROR(INDEX('Base de données'!$A$1:$P$128,MATCH(ROW(B16),'Base de données'!$R:$R,0),9),"")</f>
        <v/>
      </c>
      <c r="J24" s="19" t="str">
        <f t="array" ref="J24">IFERROR(INDEX('Base de données'!$A$1:$P$128,MATCH(ROW(B16),'Base de données'!$R:$R,0),10),"")</f>
        <v/>
      </c>
      <c r="K24" s="19" t="str">
        <f t="array" ref="K24">IFERROR(INDEX('Base de données'!$A$1:$P$128,MATCH(ROW(B16),'Base de données'!$R:$R,0),11),"")</f>
        <v/>
      </c>
      <c r="L24" s="19" t="str">
        <f t="array" ref="L24">IFERROR(INDEX('Base de données'!$A$1:$P$128,MATCH(ROW(B16),'Base de données'!$R:$R,0),12),"")</f>
        <v/>
      </c>
      <c r="M24" s="19" t="str">
        <f t="array" ref="M24">IFERROR(INDEX('Base de données'!$A$1:$P$128,MATCH(ROW(B16),'Base de données'!$R:$R,0),13),"")</f>
        <v/>
      </c>
      <c r="N24" s="19" t="str">
        <f t="array" ref="N24">IFERROR(INDEX('Base de données'!$A$1:$P$128,MATCH(ROW(B16),'Base de données'!$R:$R,0),14),"")</f>
        <v/>
      </c>
      <c r="O24" s="19" t="str">
        <f t="array" ref="O24">IFERROR(INDEX('Base de données'!$A$1:$P$128,MATCH(ROW(B16),'Base de données'!$R:$R,0),15),"")</f>
        <v/>
      </c>
      <c r="P24" s="19" t="str">
        <f t="array" ref="P24">IFERROR(INDEX('Base de données'!$A$1:$P$128,MATCH(ROW(B16),'Base de données'!$R:$R,0),16),"")</f>
        <v/>
      </c>
      <c r="Q24" s="11"/>
      <c r="R24" s="11"/>
      <c r="S24" s="11"/>
      <c r="T24" s="11"/>
      <c r="U24" s="11"/>
      <c r="V24" s="11"/>
      <c r="W24" s="11"/>
      <c r="X24" s="11"/>
      <c r="Y24" s="11"/>
      <c r="Z24" s="11"/>
    </row>
    <row r="25" spans="1:26" ht="16" x14ac:dyDescent="0.2">
      <c r="A25" s="19" t="str">
        <f t="array" ref="A25">IFERROR(INDEX('Base de données'!$A$1:$P$128,MATCH(ROW(B17),'Base de données'!R:R,0),1),"")</f>
        <v/>
      </c>
      <c r="B25" s="19" t="str">
        <f t="array" ref="B25">IFERROR(INDEX('Base de données'!$A$1:$P$128,MATCH(ROW(B17),'Base de données'!$R:$R,0),2),"")</f>
        <v/>
      </c>
      <c r="C25" s="19" t="str">
        <f t="array" ref="C25">IFERROR(INDEX('Base de données'!$A$1:$P$128,MATCH(ROW(B17),'Base de données'!$R:$R,0),3),"")</f>
        <v/>
      </c>
      <c r="D25" s="19" t="str">
        <f t="array" ref="D25">IFERROR(INDEX('Base de données'!$A$1:$P$128,MATCH(ROW(B17),'Base de données'!$R:$R,0),4),"")</f>
        <v/>
      </c>
      <c r="E25" s="19" t="str">
        <f t="array" ref="E25">IFERROR(INDEX('Base de données'!$A$1:$P$128,MATCH(ROW(B17),'Base de données'!$R:$R,0),5),"")</f>
        <v/>
      </c>
      <c r="F25" s="19" t="str">
        <f t="array" ref="F25">IFERROR(INDEX('Base de données'!$A$1:$P$128,MATCH(ROW(B17),'Base de données'!$R:$R,0),6),"")</f>
        <v/>
      </c>
      <c r="G25" s="21" t="str">
        <f t="array" ref="G25">IFERROR(INDEX('Base de données'!$A$1:$P$128,MATCH(ROW(B17),'Base de données'!$R:$R,0),7),"")</f>
        <v/>
      </c>
      <c r="H25" s="19" t="str">
        <f t="array" ref="H25">IFERROR(INDEX('Base de données'!$A$1:$P$128,MATCH(ROW(B17),'Base de données'!$R:$R,0),8),"")</f>
        <v/>
      </c>
      <c r="I25" s="19" t="str">
        <f t="array" ref="I25">IFERROR(INDEX('Base de données'!$A$1:$P$128,MATCH(ROW(B17),'Base de données'!$R:$R,0),9),"")</f>
        <v/>
      </c>
      <c r="J25" s="19" t="str">
        <f t="array" ref="J25">IFERROR(INDEX('Base de données'!$A$1:$P$128,MATCH(ROW(B17),'Base de données'!$R:$R,0),10),"")</f>
        <v/>
      </c>
      <c r="K25" s="19" t="str">
        <f t="array" ref="K25">IFERROR(INDEX('Base de données'!$A$1:$P$128,MATCH(ROW(B17),'Base de données'!$R:$R,0),11),"")</f>
        <v/>
      </c>
      <c r="L25" s="19" t="str">
        <f t="array" ref="L25">IFERROR(INDEX('Base de données'!$A$1:$P$128,MATCH(ROW(B17),'Base de données'!$R:$R,0),12),"")</f>
        <v/>
      </c>
      <c r="M25" s="19" t="str">
        <f t="array" ref="M25">IFERROR(INDEX('Base de données'!$A$1:$P$128,MATCH(ROW(B17),'Base de données'!$R:$R,0),13),"")</f>
        <v/>
      </c>
      <c r="N25" s="19" t="str">
        <f t="array" ref="N25">IFERROR(INDEX('Base de données'!$A$1:$P$128,MATCH(ROW(B17),'Base de données'!$R:$R,0),14),"")</f>
        <v/>
      </c>
      <c r="O25" s="19" t="str">
        <f t="array" ref="O25">IFERROR(INDEX('Base de données'!$A$1:$P$128,MATCH(ROW(B17),'Base de données'!$R:$R,0),15),"")</f>
        <v/>
      </c>
      <c r="P25" s="19" t="str">
        <f t="array" ref="P25">IFERROR(INDEX('Base de données'!$A$1:$P$128,MATCH(ROW(B17),'Base de données'!$R:$R,0),16),"")</f>
        <v/>
      </c>
      <c r="Q25" s="11"/>
      <c r="R25" s="11"/>
      <c r="S25" s="11"/>
      <c r="T25" s="11"/>
      <c r="U25" s="11"/>
      <c r="V25" s="11"/>
      <c r="W25" s="11"/>
      <c r="X25" s="11"/>
      <c r="Y25" s="11"/>
      <c r="Z25" s="11"/>
    </row>
    <row r="26" spans="1:26" ht="16" x14ac:dyDescent="0.2">
      <c r="A26" s="19" t="str">
        <f t="array" ref="A26">IFERROR(INDEX('Base de données'!$A$1:$P$128,MATCH(ROW(B18),'Base de données'!R:R,0),1),"")</f>
        <v/>
      </c>
      <c r="B26" s="20" t="str">
        <f t="array" ref="B26">IFERROR(INDEX('Base de données'!$A$1:$P$128,MATCH(ROW(B18),'Base de données'!$R:$R,0),2),"")</f>
        <v/>
      </c>
      <c r="C26" s="19" t="str">
        <f t="array" ref="C26">IFERROR(INDEX('Base de données'!$A$1:$P$128,MATCH(ROW(B18),'Base de données'!$R:$R,0),3),"")</f>
        <v/>
      </c>
      <c r="D26" s="19" t="str">
        <f t="array" ref="D26">IFERROR(INDEX('Base de données'!$A$1:$P$128,MATCH(ROW(B18),'Base de données'!$R:$R,0),4),"")</f>
        <v/>
      </c>
      <c r="E26" s="19" t="str">
        <f t="array" ref="E26">IFERROR(INDEX('Base de données'!$A$1:$P$128,MATCH(ROW(B18),'Base de données'!$R:$R,0),5),"")</f>
        <v/>
      </c>
      <c r="F26" s="19" t="str">
        <f t="array" ref="F26">IFERROR(INDEX('Base de données'!$A$1:$P$128,MATCH(ROW(B18),'Base de données'!$R:$R,0),6),"")</f>
        <v/>
      </c>
      <c r="G26" s="21" t="str">
        <f t="array" ref="G26">IFERROR(INDEX('Base de données'!$A$1:$P$128,MATCH(ROW(B18),'Base de données'!$R:$R,0),7),"")</f>
        <v/>
      </c>
      <c r="H26" s="19" t="str">
        <f t="array" ref="H26">IFERROR(INDEX('Base de données'!$A$1:$P$128,MATCH(ROW(B18),'Base de données'!$R:$R,0),8),"")</f>
        <v/>
      </c>
      <c r="I26" s="19" t="str">
        <f t="array" ref="I26">IFERROR(INDEX('Base de données'!$A$1:$P$128,MATCH(ROW(B18),'Base de données'!$R:$R,0),9),"")</f>
        <v/>
      </c>
      <c r="J26" s="19" t="str">
        <f t="array" ref="J26">IFERROR(INDEX('Base de données'!$A$1:$P$128,MATCH(ROW(B18),'Base de données'!$R:$R,0),10),"")</f>
        <v/>
      </c>
      <c r="K26" s="19" t="str">
        <f t="array" ref="K26">IFERROR(INDEX('Base de données'!$A$1:$P$128,MATCH(ROW(B18),'Base de données'!$R:$R,0),11),"")</f>
        <v/>
      </c>
      <c r="L26" s="19" t="str">
        <f t="array" ref="L26">IFERROR(INDEX('Base de données'!$A$1:$P$128,MATCH(ROW(B18),'Base de données'!$R:$R,0),12),"")</f>
        <v/>
      </c>
      <c r="M26" s="19" t="str">
        <f t="array" ref="M26">IFERROR(INDEX('Base de données'!$A$1:$P$128,MATCH(ROW(B18),'Base de données'!$R:$R,0),13),"")</f>
        <v/>
      </c>
      <c r="N26" s="19" t="str">
        <f t="array" ref="N26">IFERROR(INDEX('Base de données'!$A$1:$P$128,MATCH(ROW(B18),'Base de données'!$R:$R,0),14),"")</f>
        <v/>
      </c>
      <c r="O26" s="19" t="str">
        <f t="array" ref="O26">IFERROR(INDEX('Base de données'!$A$1:$P$128,MATCH(ROW(B18),'Base de données'!$R:$R,0),15),"")</f>
        <v/>
      </c>
      <c r="P26" s="19" t="str">
        <f t="array" ref="P26">IFERROR(INDEX('Base de données'!$A$1:$P$128,MATCH(ROW(B18),'Base de données'!$R:$R,0),16),"")</f>
        <v/>
      </c>
      <c r="Q26" s="11"/>
      <c r="R26" s="11"/>
      <c r="S26" s="11"/>
      <c r="T26" s="11"/>
      <c r="U26" s="11"/>
      <c r="V26" s="11"/>
      <c r="W26" s="11"/>
      <c r="X26" s="11"/>
      <c r="Y26" s="11"/>
      <c r="Z26" s="11"/>
    </row>
    <row r="27" spans="1:26" ht="16" x14ac:dyDescent="0.2">
      <c r="A27" s="19" t="str">
        <f t="array" ref="A27">IFERROR(INDEX('Base de données'!$A$1:$P$128,MATCH(ROW(B19),'Base de données'!R:R,0),1),"")</f>
        <v/>
      </c>
      <c r="B27" s="20" t="str">
        <f t="array" ref="B27">IFERROR(INDEX('Base de données'!$A$1:$P$128,MATCH(ROW(B19),'Base de données'!$R:$R,0),2),"")</f>
        <v/>
      </c>
      <c r="C27" s="19" t="str">
        <f t="array" ref="C27">IFERROR(INDEX('Base de données'!$A$1:$P$128,MATCH(ROW(B19),'Base de données'!$R:$R,0),3),"")</f>
        <v/>
      </c>
      <c r="D27" s="19" t="str">
        <f t="array" ref="D27">IFERROR(INDEX('Base de données'!$A$1:$P$128,MATCH(ROW(B19),'Base de données'!$R:$R,0),4),"")</f>
        <v/>
      </c>
      <c r="E27" s="19" t="str">
        <f t="array" ref="E27">IFERROR(INDEX('Base de données'!$A$1:$P$128,MATCH(ROW(B19),'Base de données'!$R:$R,0),5),"")</f>
        <v/>
      </c>
      <c r="F27" s="19" t="str">
        <f t="array" ref="F27">IFERROR(INDEX('Base de données'!$A$1:$P$128,MATCH(ROW(B19),'Base de données'!$R:$R,0),6),"")</f>
        <v/>
      </c>
      <c r="G27" s="21" t="str">
        <f t="array" ref="G27">IFERROR(INDEX('Base de données'!$A$1:$P$128,MATCH(ROW(B19),'Base de données'!$R:$R,0),7),"")</f>
        <v/>
      </c>
      <c r="H27" s="19" t="str">
        <f t="array" ref="H27">IFERROR(INDEX('Base de données'!$A$1:$P$128,MATCH(ROW(B19),'Base de données'!$R:$R,0),8),"")</f>
        <v/>
      </c>
      <c r="I27" s="19" t="str">
        <f t="array" ref="I27">IFERROR(INDEX('Base de données'!$A$1:$P$128,MATCH(ROW(B19),'Base de données'!$R:$R,0),9),"")</f>
        <v/>
      </c>
      <c r="J27" s="19" t="str">
        <f t="array" ref="J27">IFERROR(INDEX('Base de données'!$A$1:$P$128,MATCH(ROW(B19),'Base de données'!$R:$R,0),10),"")</f>
        <v/>
      </c>
      <c r="K27" s="19" t="str">
        <f t="array" ref="K27">IFERROR(INDEX('Base de données'!$A$1:$P$128,MATCH(ROW(B19),'Base de données'!$R:$R,0),11),"")</f>
        <v/>
      </c>
      <c r="L27" s="19" t="str">
        <f t="array" ref="L27">IFERROR(INDEX('Base de données'!$A$1:$P$128,MATCH(ROW(B19),'Base de données'!$R:$R,0),12),"")</f>
        <v/>
      </c>
      <c r="M27" s="19" t="str">
        <f t="array" ref="M27">IFERROR(INDEX('Base de données'!$A$1:$P$128,MATCH(ROW(B19),'Base de données'!$R:$R,0),13),"")</f>
        <v/>
      </c>
      <c r="N27" s="19" t="str">
        <f t="array" ref="N27">IFERROR(INDEX('Base de données'!$A$1:$P$128,MATCH(ROW(B19),'Base de données'!$R:$R,0),14),"")</f>
        <v/>
      </c>
      <c r="O27" s="19" t="str">
        <f t="array" ref="O27">IFERROR(INDEX('Base de données'!$A$1:$P$128,MATCH(ROW(B19),'Base de données'!$R:$R,0),15),"")</f>
        <v/>
      </c>
      <c r="P27" s="19" t="str">
        <f t="array" ref="P27">IFERROR(INDEX('Base de données'!$A$1:$P$128,MATCH(ROW(B19),'Base de données'!$R:$R,0),16),"")</f>
        <v/>
      </c>
      <c r="Q27" s="11"/>
      <c r="R27" s="11"/>
      <c r="S27" s="11"/>
      <c r="T27" s="11"/>
      <c r="U27" s="11"/>
      <c r="V27" s="11"/>
      <c r="W27" s="11"/>
      <c r="X27" s="11"/>
      <c r="Y27" s="11"/>
      <c r="Z27" s="11"/>
    </row>
    <row r="28" spans="1:26" ht="16" x14ac:dyDescent="0.2">
      <c r="A28" s="19" t="str">
        <f t="array" ref="A28">IFERROR(INDEX('Base de données'!$A$1:$P$128,MATCH(ROW(B20),'Base de données'!R:R,0),1),"")</f>
        <v/>
      </c>
      <c r="B28" s="20" t="str">
        <f t="array" ref="B28">IFERROR(INDEX('Base de données'!$A$1:$P$128,MATCH(ROW(B20),'Base de données'!$R:$R,0),2),"")</f>
        <v/>
      </c>
      <c r="C28" s="19" t="str">
        <f t="array" ref="C28">IFERROR(INDEX('Base de données'!$A$1:$P$128,MATCH(ROW(B20),'Base de données'!$R:$R,0),3),"")</f>
        <v/>
      </c>
      <c r="D28" s="19" t="str">
        <f t="array" ref="D28">IFERROR(INDEX('Base de données'!$A$1:$P$128,MATCH(ROW(B20),'Base de données'!$R:$R,0),4),"")</f>
        <v/>
      </c>
      <c r="E28" s="19" t="str">
        <f t="array" ref="E28">IFERROR(INDEX('Base de données'!$A$1:$P$128,MATCH(ROW(B20),'Base de données'!$R:$R,0),5),"")</f>
        <v/>
      </c>
      <c r="F28" s="19" t="str">
        <f t="array" ref="F28">IFERROR(INDEX('Base de données'!$A$1:$P$128,MATCH(ROW(B20),'Base de données'!$R:$R,0),6),"")</f>
        <v/>
      </c>
      <c r="G28" s="21" t="str">
        <f t="array" ref="G28">IFERROR(INDEX('Base de données'!$A$1:$P$128,MATCH(ROW(B20),'Base de données'!$R:$R,0),7),"")</f>
        <v/>
      </c>
      <c r="H28" s="19" t="str">
        <f t="array" ref="H28">IFERROR(INDEX('Base de données'!$A$1:$P$128,MATCH(ROW(B20),'Base de données'!$R:$R,0),8),"")</f>
        <v/>
      </c>
      <c r="I28" s="19" t="str">
        <f t="array" ref="I28">IFERROR(INDEX('Base de données'!$A$1:$P$128,MATCH(ROW(B20),'Base de données'!$R:$R,0),9),"")</f>
        <v/>
      </c>
      <c r="J28" s="19" t="str">
        <f t="array" ref="J28">IFERROR(INDEX('Base de données'!$A$1:$P$128,MATCH(ROW(B20),'Base de données'!$R:$R,0),10),"")</f>
        <v/>
      </c>
      <c r="K28" s="19" t="str">
        <f t="array" ref="K28">IFERROR(INDEX('Base de données'!$A$1:$P$128,MATCH(ROW(B20),'Base de données'!$R:$R,0),11),"")</f>
        <v/>
      </c>
      <c r="L28" s="19" t="str">
        <f t="array" ref="L28">IFERROR(INDEX('Base de données'!$A$1:$P$128,MATCH(ROW(B20),'Base de données'!$R:$R,0),12),"")</f>
        <v/>
      </c>
      <c r="M28" s="19" t="str">
        <f t="array" ref="M28">IFERROR(INDEX('Base de données'!$A$1:$P$128,MATCH(ROW(B20),'Base de données'!$R:$R,0),13),"")</f>
        <v/>
      </c>
      <c r="N28" s="19" t="str">
        <f t="array" ref="N28">IFERROR(INDEX('Base de données'!$A$1:$P$128,MATCH(ROW(B20),'Base de données'!$R:$R,0),14),"")</f>
        <v/>
      </c>
      <c r="O28" s="19" t="str">
        <f t="array" ref="O28">IFERROR(INDEX('Base de données'!$A$1:$P$128,MATCH(ROW(B20),'Base de données'!$R:$R,0),15),"")</f>
        <v/>
      </c>
      <c r="P28" s="19" t="str">
        <f t="array" ref="P28">IFERROR(INDEX('Base de données'!$A$1:$P$128,MATCH(ROW(B20),'Base de données'!$R:$R,0),16),"")</f>
        <v/>
      </c>
      <c r="Q28" s="11"/>
      <c r="R28" s="11"/>
      <c r="S28" s="11"/>
      <c r="T28" s="11"/>
      <c r="U28" s="11"/>
      <c r="V28" s="11"/>
      <c r="W28" s="11"/>
      <c r="X28" s="11"/>
      <c r="Y28" s="11"/>
      <c r="Z28" s="11"/>
    </row>
    <row r="29" spans="1:26" ht="16" x14ac:dyDescent="0.2">
      <c r="A29" s="19" t="str">
        <f t="array" ref="A29">IFERROR(INDEX('Base de données'!$A$1:$P$128,MATCH(ROW(B21),'Base de données'!R:R,0),1),"")</f>
        <v/>
      </c>
      <c r="B29" s="19" t="str">
        <f t="array" ref="B29">IFERROR(INDEX('Base de données'!$A$1:$P$128,MATCH(ROW(B21),'Base de données'!$R:$R,0),2),"")</f>
        <v/>
      </c>
      <c r="C29" s="19" t="str">
        <f t="array" ref="C29">IFERROR(INDEX('Base de données'!$A$1:$P$128,MATCH(ROW(B21),'Base de données'!$R:$R,0),3),"")</f>
        <v/>
      </c>
      <c r="D29" s="19" t="str">
        <f t="array" ref="D29">IFERROR(INDEX('Base de données'!$A$1:$P$128,MATCH(ROW(B21),'Base de données'!$R:$R,0),4),"")</f>
        <v/>
      </c>
      <c r="E29" s="19" t="str">
        <f t="array" ref="E29">IFERROR(INDEX('Base de données'!$A$1:$P$128,MATCH(ROW(B21),'Base de données'!$R:$R,0),5),"")</f>
        <v/>
      </c>
      <c r="F29" s="19" t="str">
        <f t="array" ref="F29">IFERROR(INDEX('Base de données'!$A$1:$P$128,MATCH(ROW(B21),'Base de données'!$R:$R,0),6),"")</f>
        <v/>
      </c>
      <c r="G29" s="21" t="str">
        <f t="array" ref="G29">IFERROR(INDEX('Base de données'!$A$1:$P$128,MATCH(ROW(B21),'Base de données'!$R:$R,0),7),"")</f>
        <v/>
      </c>
      <c r="H29" s="19" t="str">
        <f t="array" ref="H29">IFERROR(INDEX('Base de données'!$A$1:$P$128,MATCH(ROW(B21),'Base de données'!$R:$R,0),8),"")</f>
        <v/>
      </c>
      <c r="I29" s="19" t="str">
        <f t="array" ref="I29">IFERROR(INDEX('Base de données'!$A$1:$P$128,MATCH(ROW(B21),'Base de données'!$R:$R,0),9),"")</f>
        <v/>
      </c>
      <c r="J29" s="19" t="str">
        <f t="array" ref="J29">IFERROR(INDEX('Base de données'!$A$1:$P$128,MATCH(ROW(B21),'Base de données'!$R:$R,0),10),"")</f>
        <v/>
      </c>
      <c r="K29" s="19" t="str">
        <f t="array" ref="K29">IFERROR(INDEX('Base de données'!$A$1:$P$128,MATCH(ROW(B21),'Base de données'!$R:$R,0),11),"")</f>
        <v/>
      </c>
      <c r="L29" s="19" t="str">
        <f t="array" ref="L29">IFERROR(INDEX('Base de données'!$A$1:$P$128,MATCH(ROW(B21),'Base de données'!$R:$R,0),12),"")</f>
        <v/>
      </c>
      <c r="M29" s="19" t="str">
        <f t="array" ref="M29">IFERROR(INDEX('Base de données'!$A$1:$P$128,MATCH(ROW(B21),'Base de données'!$R:$R,0),13),"")</f>
        <v/>
      </c>
      <c r="N29" s="19" t="str">
        <f t="array" ref="N29">IFERROR(INDEX('Base de données'!$A$1:$P$128,MATCH(ROW(B21),'Base de données'!$R:$R,0),14),"")</f>
        <v/>
      </c>
      <c r="O29" s="19" t="str">
        <f t="array" ref="O29">IFERROR(INDEX('Base de données'!$A$1:$P$128,MATCH(ROW(B21),'Base de données'!$R:$R,0),15),"")</f>
        <v/>
      </c>
      <c r="P29" s="19" t="str">
        <f t="array" ref="P29">IFERROR(INDEX('Base de données'!$A$1:$P$128,MATCH(ROW(B21),'Base de données'!$R:$R,0),16),"")</f>
        <v/>
      </c>
      <c r="Q29" s="11"/>
      <c r="R29" s="11"/>
      <c r="S29" s="11"/>
      <c r="T29" s="11"/>
      <c r="U29" s="11"/>
      <c r="V29" s="11"/>
      <c r="W29" s="11"/>
      <c r="X29" s="11"/>
      <c r="Y29" s="11"/>
      <c r="Z29" s="11"/>
    </row>
    <row r="30" spans="1:26" ht="16" x14ac:dyDescent="0.2">
      <c r="A30" s="19" t="str">
        <f t="array" ref="A30">IFERROR(INDEX('Base de données'!$A$1:$P$128,MATCH(ROW(B22),'Base de données'!R:R,0),1),"")</f>
        <v/>
      </c>
      <c r="B30" s="19" t="str">
        <f t="array" ref="B30">IFERROR(INDEX('Base de données'!$A$1:$P$128,MATCH(ROW(B22),'Base de données'!$R:$R,0),2),"")</f>
        <v/>
      </c>
      <c r="C30" s="19" t="str">
        <f t="array" ref="C30">IFERROR(INDEX('Base de données'!$A$1:$P$128,MATCH(ROW(B22),'Base de données'!$R:$R,0),3),"")</f>
        <v/>
      </c>
      <c r="D30" s="19" t="str">
        <f t="array" ref="D30">IFERROR(INDEX('Base de données'!$A$1:$P$128,MATCH(ROW(B22),'Base de données'!$R:$R,0),4),"")</f>
        <v/>
      </c>
      <c r="E30" s="19" t="str">
        <f t="array" ref="E30">IFERROR(INDEX('Base de données'!$A$1:$P$128,MATCH(ROW(B22),'Base de données'!$R:$R,0),5),"")</f>
        <v/>
      </c>
      <c r="F30" s="19" t="str">
        <f t="array" ref="F30">IFERROR(INDEX('Base de données'!$A$1:$P$128,MATCH(ROW(B22),'Base de données'!$R:$R,0),6),"")</f>
        <v/>
      </c>
      <c r="G30" s="21" t="str">
        <f t="array" ref="G30">IFERROR(INDEX('Base de données'!$A$1:$P$128,MATCH(ROW(B22),'Base de données'!$R:$R,0),7),"")</f>
        <v/>
      </c>
      <c r="H30" s="19" t="str">
        <f t="array" ref="H30">IFERROR(INDEX('Base de données'!$A$1:$P$128,MATCH(ROW(B22),'Base de données'!$R:$R,0),8),"")</f>
        <v/>
      </c>
      <c r="I30" s="19" t="str">
        <f t="array" ref="I30">IFERROR(INDEX('Base de données'!$A$1:$P$128,MATCH(ROW(B22),'Base de données'!$R:$R,0),9),"")</f>
        <v/>
      </c>
      <c r="J30" s="19" t="str">
        <f t="array" ref="J30">IFERROR(INDEX('Base de données'!$A$1:$P$128,MATCH(ROW(B22),'Base de données'!$R:$R,0),10),"")</f>
        <v/>
      </c>
      <c r="K30" s="19" t="str">
        <f t="array" ref="K30">IFERROR(INDEX('Base de données'!$A$1:$P$128,MATCH(ROW(B22),'Base de données'!$R:$R,0),11),"")</f>
        <v/>
      </c>
      <c r="L30" s="19" t="str">
        <f t="array" ref="L30">IFERROR(INDEX('Base de données'!$A$1:$P$128,MATCH(ROW(B22),'Base de données'!$R:$R,0),12),"")</f>
        <v/>
      </c>
      <c r="M30" s="19" t="str">
        <f t="array" ref="M30">IFERROR(INDEX('Base de données'!$A$1:$P$128,MATCH(ROW(B22),'Base de données'!$R:$R,0),13),"")</f>
        <v/>
      </c>
      <c r="N30" s="19" t="str">
        <f t="array" ref="N30">IFERROR(INDEX('Base de données'!$A$1:$P$128,MATCH(ROW(B22),'Base de données'!$R:$R,0),14),"")</f>
        <v/>
      </c>
      <c r="O30" s="19" t="str">
        <f t="array" ref="O30">IFERROR(INDEX('Base de données'!$A$1:$P$128,MATCH(ROW(B22),'Base de données'!$R:$R,0),15),"")</f>
        <v/>
      </c>
      <c r="P30" s="19" t="str">
        <f t="array" ref="P30">IFERROR(INDEX('Base de données'!$A$1:$P$128,MATCH(ROW(B22),'Base de données'!$R:$R,0),16),"")</f>
        <v/>
      </c>
      <c r="Q30" s="11"/>
      <c r="R30" s="11"/>
      <c r="S30" s="11"/>
      <c r="T30" s="11"/>
      <c r="U30" s="11"/>
      <c r="V30" s="11"/>
      <c r="W30" s="11"/>
      <c r="X30" s="11"/>
      <c r="Y30" s="11"/>
      <c r="Z30" s="11"/>
    </row>
    <row r="31" spans="1:26" ht="16" x14ac:dyDescent="0.2">
      <c r="A31" s="19" t="str">
        <f t="array" ref="A31">IFERROR(INDEX('Base de données'!$A$1:$P$128,MATCH(ROW(B23),'Base de données'!R:R,0),1),"")</f>
        <v/>
      </c>
      <c r="B31" s="19" t="str">
        <f t="array" ref="B31">IFERROR(INDEX('Base de données'!$A$1:$P$128,MATCH(ROW(B23),'Base de données'!$R:$R,0),2),"")</f>
        <v/>
      </c>
      <c r="C31" s="19" t="str">
        <f t="array" ref="C31">IFERROR(INDEX('Base de données'!$A$1:$P$128,MATCH(ROW(B23),'Base de données'!$R:$R,0),3),"")</f>
        <v/>
      </c>
      <c r="D31" s="19" t="str">
        <f t="array" ref="D31">IFERROR(INDEX('Base de données'!$A$1:$P$128,MATCH(ROW(B23),'Base de données'!$R:$R,0),4),"")</f>
        <v/>
      </c>
      <c r="E31" s="19" t="str">
        <f t="array" ref="E31">IFERROR(INDEX('Base de données'!$A$1:$P$128,MATCH(ROW(B23),'Base de données'!$R:$R,0),5),"")</f>
        <v/>
      </c>
      <c r="F31" s="19" t="str">
        <f t="array" ref="F31">IFERROR(INDEX('Base de données'!$A$1:$P$128,MATCH(ROW(B23),'Base de données'!$R:$R,0),6),"")</f>
        <v/>
      </c>
      <c r="G31" s="21" t="str">
        <f t="array" ref="G31">IFERROR(INDEX('Base de données'!$A$1:$P$128,MATCH(ROW(B23),'Base de données'!$R:$R,0),7),"")</f>
        <v/>
      </c>
      <c r="H31" s="19" t="str">
        <f t="array" ref="H31">IFERROR(INDEX('Base de données'!$A$1:$P$128,MATCH(ROW(B23),'Base de données'!$R:$R,0),8),"")</f>
        <v/>
      </c>
      <c r="I31" s="19" t="str">
        <f t="array" ref="I31">IFERROR(INDEX('Base de données'!$A$1:$P$128,MATCH(ROW(B23),'Base de données'!$R:$R,0),9),"")</f>
        <v/>
      </c>
      <c r="J31" s="19" t="str">
        <f t="array" ref="J31">IFERROR(INDEX('Base de données'!$A$1:$P$128,MATCH(ROW(B23),'Base de données'!$R:$R,0),10),"")</f>
        <v/>
      </c>
      <c r="K31" s="20" t="str">
        <f t="array" ref="K31">IFERROR(INDEX('Base de données'!$A$1:$P$128,MATCH(ROW(B23),'Base de données'!$R:$R,0),11),"")</f>
        <v/>
      </c>
      <c r="L31" s="19" t="str">
        <f t="array" ref="L31">IFERROR(INDEX('Base de données'!$A$1:$P$128,MATCH(ROW(B23),'Base de données'!$R:$R,0),12),"")</f>
        <v/>
      </c>
      <c r="M31" s="19" t="str">
        <f t="array" ref="M31">IFERROR(INDEX('Base de données'!$A$1:$P$128,MATCH(ROW(B23),'Base de données'!$R:$R,0),13),"")</f>
        <v/>
      </c>
      <c r="N31" s="19" t="str">
        <f t="array" ref="N31">IFERROR(INDEX('Base de données'!$A$1:$P$128,MATCH(ROW(B23),'Base de données'!$R:$R,0),14),"")</f>
        <v/>
      </c>
      <c r="O31" s="19" t="str">
        <f t="array" ref="O31">IFERROR(INDEX('Base de données'!$A$1:$P$128,MATCH(ROW(B23),'Base de données'!$R:$R,0),15),"")</f>
        <v/>
      </c>
      <c r="P31" s="19" t="str">
        <f t="array" ref="P31">IFERROR(INDEX('Base de données'!$A$1:$P$128,MATCH(ROW(B23),'Base de données'!$R:$R,0),16),"")</f>
        <v/>
      </c>
      <c r="Q31" s="11"/>
      <c r="R31" s="11"/>
      <c r="S31" s="11"/>
      <c r="T31" s="11"/>
      <c r="U31" s="11"/>
      <c r="V31" s="11"/>
      <c r="W31" s="11"/>
      <c r="X31" s="11"/>
      <c r="Y31" s="11"/>
      <c r="Z31" s="11"/>
    </row>
    <row r="32" spans="1:26" ht="16" x14ac:dyDescent="0.2">
      <c r="A32" s="19" t="str">
        <f t="array" ref="A32">IFERROR(INDEX('Base de données'!$A$1:$P$128,MATCH(ROW(B24),'Base de données'!R:R,0),1),"")</f>
        <v/>
      </c>
      <c r="B32" s="20" t="str">
        <f t="array" ref="B32">IFERROR(INDEX('Base de données'!$A$1:$P$128,MATCH(ROW(B24),'Base de données'!$R:$R,0),2),"")</f>
        <v/>
      </c>
      <c r="C32" s="19" t="str">
        <f t="array" ref="C32">IFERROR(INDEX('Base de données'!$A$1:$P$128,MATCH(ROW(B24),'Base de données'!$R:$R,0),3),"")</f>
        <v/>
      </c>
      <c r="D32" s="19" t="str">
        <f t="array" ref="D32">IFERROR(INDEX('Base de données'!$A$1:$P$128,MATCH(ROW(B24),'Base de données'!$R:$R,0),4),"")</f>
        <v/>
      </c>
      <c r="E32" s="19" t="str">
        <f t="array" ref="E32">IFERROR(INDEX('Base de données'!$A$1:$P$128,MATCH(ROW(B24),'Base de données'!$R:$R,0),5),"")</f>
        <v/>
      </c>
      <c r="F32" s="19" t="str">
        <f t="array" ref="F32">IFERROR(INDEX('Base de données'!$A$1:$P$128,MATCH(ROW(B24),'Base de données'!$R:$R,0),6),"")</f>
        <v/>
      </c>
      <c r="G32" s="21" t="str">
        <f t="array" ref="G32">IFERROR(INDEX('Base de données'!$A$1:$P$128,MATCH(ROW(B24),'Base de données'!$R:$R,0),7),"")</f>
        <v/>
      </c>
      <c r="H32" s="19" t="str">
        <f t="array" ref="H32">IFERROR(INDEX('Base de données'!$A$1:$P$128,MATCH(ROW(B24),'Base de données'!$R:$R,0),8),"")</f>
        <v/>
      </c>
      <c r="I32" s="19" t="str">
        <f t="array" ref="I32">IFERROR(INDEX('Base de données'!$A$1:$P$128,MATCH(ROW(B24),'Base de données'!$R:$R,0),9),"")</f>
        <v/>
      </c>
      <c r="J32" s="19" t="str">
        <f t="array" ref="J32">IFERROR(INDEX('Base de données'!$A$1:$P$128,MATCH(ROW(B24),'Base de données'!$R:$R,0),10),"")</f>
        <v/>
      </c>
      <c r="K32" s="19" t="str">
        <f t="array" ref="K32">IFERROR(INDEX('Base de données'!$A$1:$P$128,MATCH(ROW(B24),'Base de données'!$R:$R,0),11),"")</f>
        <v/>
      </c>
      <c r="L32" s="19" t="str">
        <f t="array" ref="L32">IFERROR(INDEX('Base de données'!$A$1:$P$128,MATCH(ROW(B24),'Base de données'!$R:$R,0),12),"")</f>
        <v/>
      </c>
      <c r="M32" s="19" t="str">
        <f t="array" ref="M32">IFERROR(INDEX('Base de données'!$A$1:$P$128,MATCH(ROW(B24),'Base de données'!$R:$R,0),13),"")</f>
        <v/>
      </c>
      <c r="N32" s="19" t="str">
        <f t="array" ref="N32">IFERROR(INDEX('Base de données'!$A$1:$P$128,MATCH(ROW(B24),'Base de données'!$R:$R,0),14),"")</f>
        <v/>
      </c>
      <c r="O32" s="19" t="str">
        <f t="array" ref="O32">IFERROR(INDEX('Base de données'!$A$1:$P$128,MATCH(ROW(B24),'Base de données'!$R:$R,0),15),"")</f>
        <v/>
      </c>
      <c r="P32" s="19" t="str">
        <f t="array" ref="P32">IFERROR(INDEX('Base de données'!$A$1:$P$128,MATCH(ROW(B24),'Base de données'!$R:$R,0),16),"")</f>
        <v/>
      </c>
      <c r="Q32" s="11"/>
      <c r="R32" s="11"/>
      <c r="S32" s="11"/>
      <c r="T32" s="11"/>
      <c r="U32" s="11"/>
      <c r="V32" s="11"/>
      <c r="W32" s="11"/>
      <c r="X32" s="11"/>
      <c r="Y32" s="11"/>
      <c r="Z32" s="11"/>
    </row>
    <row r="33" spans="1:26" ht="16" x14ac:dyDescent="0.2">
      <c r="A33" s="19" t="str">
        <f t="array" ref="A33">IFERROR(INDEX('Base de données'!$A$1:$P$128,MATCH(ROW(B25),'Base de données'!R:R,0),1),"")</f>
        <v/>
      </c>
      <c r="B33" s="20" t="str">
        <f t="array" ref="B33">IFERROR(INDEX('Base de données'!$A$1:$P$128,MATCH(ROW(B25),'Base de données'!$R:$R,0),2),"")</f>
        <v/>
      </c>
      <c r="C33" s="19" t="str">
        <f t="array" ref="C33">IFERROR(INDEX('Base de données'!$A$1:$P$128,MATCH(ROW(B25),'Base de données'!$R:$R,0),3),"")</f>
        <v/>
      </c>
      <c r="D33" s="19" t="str">
        <f t="array" ref="D33">IFERROR(INDEX('Base de données'!$A$1:$P$128,MATCH(ROW(B25),'Base de données'!$R:$R,0),4),"")</f>
        <v/>
      </c>
      <c r="E33" s="19" t="str">
        <f t="array" ref="E33">IFERROR(INDEX('Base de données'!$A$1:$P$128,MATCH(ROW(B25),'Base de données'!$R:$R,0),5),"")</f>
        <v/>
      </c>
      <c r="F33" s="19" t="str">
        <f t="array" ref="F33">IFERROR(INDEX('Base de données'!$A$1:$P$128,MATCH(ROW(B25),'Base de données'!$R:$R,0),6),"")</f>
        <v/>
      </c>
      <c r="G33" s="21" t="str">
        <f t="array" ref="G33">IFERROR(INDEX('Base de données'!$A$1:$P$128,MATCH(ROW(B25),'Base de données'!$R:$R,0),7),"")</f>
        <v/>
      </c>
      <c r="H33" s="19" t="str">
        <f t="array" ref="H33">IFERROR(INDEX('Base de données'!$A$1:$P$128,MATCH(ROW(B25),'Base de données'!$R:$R,0),8),"")</f>
        <v/>
      </c>
      <c r="I33" s="19" t="str">
        <f t="array" ref="I33">IFERROR(INDEX('Base de données'!$A$1:$P$128,MATCH(ROW(B25),'Base de données'!$R:$R,0),9),"")</f>
        <v/>
      </c>
      <c r="J33" s="19" t="str">
        <f t="array" ref="J33">IFERROR(INDEX('Base de données'!$A$1:$P$128,MATCH(ROW(B25),'Base de données'!$R:$R,0),10),"")</f>
        <v/>
      </c>
      <c r="K33" s="19" t="str">
        <f t="array" ref="K33">IFERROR(INDEX('Base de données'!$A$1:$P$128,MATCH(ROW(B25),'Base de données'!$R:$R,0),11),"")</f>
        <v/>
      </c>
      <c r="L33" s="19" t="str">
        <f t="array" ref="L33">IFERROR(INDEX('Base de données'!$A$1:$P$128,MATCH(ROW(B25),'Base de données'!$R:$R,0),12),"")</f>
        <v/>
      </c>
      <c r="M33" s="19" t="str">
        <f t="array" ref="M33">IFERROR(INDEX('Base de données'!$A$1:$P$128,MATCH(ROW(B25),'Base de données'!$R:$R,0),13),"")</f>
        <v/>
      </c>
      <c r="N33" s="19" t="str">
        <f t="array" ref="N33">IFERROR(INDEX('Base de données'!$A$1:$P$128,MATCH(ROW(B25),'Base de données'!$R:$R,0),14),"")</f>
        <v/>
      </c>
      <c r="O33" s="19" t="str">
        <f t="array" ref="O33">IFERROR(INDEX('Base de données'!$A$1:$P$128,MATCH(ROW(B25),'Base de données'!$R:$R,0),15),"")</f>
        <v/>
      </c>
      <c r="P33" s="19" t="str">
        <f t="array" ref="P33">IFERROR(INDEX('Base de données'!$A$1:$P$128,MATCH(ROW(B25),'Base de données'!$R:$R,0),16),"")</f>
        <v/>
      </c>
      <c r="Q33" s="11"/>
      <c r="R33" s="11"/>
      <c r="S33" s="11"/>
      <c r="T33" s="11"/>
      <c r="U33" s="11"/>
      <c r="V33" s="11"/>
      <c r="W33" s="11"/>
      <c r="X33" s="11"/>
      <c r="Y33" s="11"/>
      <c r="Z33" s="11"/>
    </row>
    <row r="34" spans="1:26" ht="16" x14ac:dyDescent="0.2">
      <c r="A34" s="19" t="str">
        <f t="array" ref="A34">IFERROR(INDEX('Base de données'!$A$1:$P$128,MATCH(ROW(B26),'Base de données'!R:R,0),1),"")</f>
        <v/>
      </c>
      <c r="B34" s="19" t="str">
        <f t="array" ref="B34">IFERROR(INDEX('Base de données'!$A$1:$P$128,MATCH(ROW(B26),'Base de données'!$R:$R,0),2),"")</f>
        <v/>
      </c>
      <c r="C34" s="19" t="str">
        <f t="array" ref="C34">IFERROR(INDEX('Base de données'!$A$1:$P$128,MATCH(ROW(B26),'Base de données'!$R:$R,0),3),"")</f>
        <v/>
      </c>
      <c r="D34" s="19" t="str">
        <f t="array" ref="D34">IFERROR(INDEX('Base de données'!$A$1:$P$128,MATCH(ROW(B26),'Base de données'!$R:$R,0),4),"")</f>
        <v/>
      </c>
      <c r="E34" s="19" t="str">
        <f t="array" ref="E34">IFERROR(INDEX('Base de données'!$A$1:$P$128,MATCH(ROW(B26),'Base de données'!$R:$R,0),5),"")</f>
        <v/>
      </c>
      <c r="F34" s="19" t="str">
        <f t="array" ref="F34">IFERROR(INDEX('Base de données'!$A$1:$P$128,MATCH(ROW(B26),'Base de données'!$R:$R,0),6),"")</f>
        <v/>
      </c>
      <c r="G34" s="21" t="str">
        <f t="array" ref="G34">IFERROR(INDEX('Base de données'!$A$1:$P$128,MATCH(ROW(B26),'Base de données'!$R:$R,0),7),"")</f>
        <v/>
      </c>
      <c r="H34" s="19" t="str">
        <f t="array" ref="H34">IFERROR(INDEX('Base de données'!$A$1:$P$128,MATCH(ROW(B26),'Base de données'!$R:$R,0),8),"")</f>
        <v/>
      </c>
      <c r="I34" s="19" t="str">
        <f t="array" ref="I34">IFERROR(INDEX('Base de données'!$A$1:$P$128,MATCH(ROW(B26),'Base de données'!$R:$R,0),9),"")</f>
        <v/>
      </c>
      <c r="J34" s="19" t="str">
        <f t="array" ref="J34">IFERROR(INDEX('Base de données'!$A$1:$P$128,MATCH(ROW(B26),'Base de données'!$R:$R,0),10),"")</f>
        <v/>
      </c>
      <c r="K34" s="19" t="str">
        <f t="array" ref="K34">IFERROR(INDEX('Base de données'!$A$1:$P$128,MATCH(ROW(B26),'Base de données'!$R:$R,0),11),"")</f>
        <v/>
      </c>
      <c r="L34" s="19" t="str">
        <f t="array" ref="L34">IFERROR(INDEX('Base de données'!$A$1:$P$128,MATCH(ROW(B26),'Base de données'!$R:$R,0),12),"")</f>
        <v/>
      </c>
      <c r="M34" s="19" t="str">
        <f t="array" ref="M34">IFERROR(INDEX('Base de données'!$A$1:$P$128,MATCH(ROW(B26),'Base de données'!$R:$R,0),13),"")</f>
        <v/>
      </c>
      <c r="N34" s="19" t="str">
        <f t="array" ref="N34">IFERROR(INDEX('Base de données'!$A$1:$P$128,MATCH(ROW(B26),'Base de données'!$R:$R,0),14),"")</f>
        <v/>
      </c>
      <c r="O34" s="19" t="str">
        <f t="array" ref="O34">IFERROR(INDEX('Base de données'!$A$1:$P$128,MATCH(ROW(B26),'Base de données'!$R:$R,0),15),"")</f>
        <v/>
      </c>
      <c r="P34" s="19" t="str">
        <f t="array" ref="P34">IFERROR(INDEX('Base de données'!$A$1:$P$128,MATCH(ROW(B26),'Base de données'!$R:$R,0),16),"")</f>
        <v/>
      </c>
      <c r="Q34" s="11"/>
      <c r="R34" s="11"/>
      <c r="S34" s="11"/>
      <c r="T34" s="11"/>
      <c r="U34" s="11"/>
      <c r="V34" s="11"/>
      <c r="W34" s="11"/>
      <c r="X34" s="11"/>
      <c r="Y34" s="11"/>
      <c r="Z34" s="11"/>
    </row>
    <row r="35" spans="1:26" ht="16" x14ac:dyDescent="0.2">
      <c r="A35" s="19" t="str">
        <f t="array" ref="A35">IFERROR(INDEX('Base de données'!$A$1:$P$128,MATCH(ROW(B27),'Base de données'!R:R,0),1),"")</f>
        <v/>
      </c>
      <c r="B35" s="19" t="str">
        <f t="array" ref="B35">IFERROR(INDEX('Base de données'!$A$1:$P$128,MATCH(ROW(B27),'Base de données'!$R:$R,0),2),"")</f>
        <v/>
      </c>
      <c r="C35" s="19" t="str">
        <f t="array" ref="C35">IFERROR(INDEX('Base de données'!$A$1:$P$128,MATCH(ROW(B27),'Base de données'!$R:$R,0),3),"")</f>
        <v/>
      </c>
      <c r="D35" s="19" t="str">
        <f t="array" ref="D35">IFERROR(INDEX('Base de données'!$A$1:$P$128,MATCH(ROW(B27),'Base de données'!$R:$R,0),4),"")</f>
        <v/>
      </c>
      <c r="E35" s="19" t="str">
        <f t="array" ref="E35">IFERROR(INDEX('Base de données'!$A$1:$P$128,MATCH(ROW(B27),'Base de données'!$R:$R,0),5),"")</f>
        <v/>
      </c>
      <c r="F35" s="19" t="str">
        <f t="array" ref="F35">IFERROR(INDEX('Base de données'!$A$1:$P$128,MATCH(ROW(B27),'Base de données'!$R:$R,0),6),"")</f>
        <v/>
      </c>
      <c r="G35" s="21" t="str">
        <f t="array" ref="G35">IFERROR(INDEX('Base de données'!$A$1:$P$128,MATCH(ROW(B27),'Base de données'!$R:$R,0),7),"")</f>
        <v/>
      </c>
      <c r="H35" s="19" t="str">
        <f t="array" ref="H35">IFERROR(INDEX('Base de données'!$A$1:$P$128,MATCH(ROW(B27),'Base de données'!$R:$R,0),8),"")</f>
        <v/>
      </c>
      <c r="I35" s="19" t="str">
        <f t="array" ref="I35">IFERROR(INDEX('Base de données'!$A$1:$P$128,MATCH(ROW(B27),'Base de données'!$R:$R,0),9),"")</f>
        <v/>
      </c>
      <c r="J35" s="19" t="str">
        <f t="array" ref="J35">IFERROR(INDEX('Base de données'!$A$1:$P$128,MATCH(ROW(B27),'Base de données'!$R:$R,0),10),"")</f>
        <v/>
      </c>
      <c r="K35" s="19" t="str">
        <f t="array" ref="K35">IFERROR(INDEX('Base de données'!$A$1:$P$128,MATCH(ROW(B27),'Base de données'!$R:$R,0),11),"")</f>
        <v/>
      </c>
      <c r="L35" s="19" t="str">
        <f t="array" ref="L35">IFERROR(INDEX('Base de données'!$A$1:$P$128,MATCH(ROW(B27),'Base de données'!$R:$R,0),12),"")</f>
        <v/>
      </c>
      <c r="M35" s="19" t="str">
        <f t="array" ref="M35">IFERROR(INDEX('Base de données'!$A$1:$P$128,MATCH(ROW(B27),'Base de données'!$R:$R,0),13),"")</f>
        <v/>
      </c>
      <c r="N35" s="19" t="str">
        <f t="array" ref="N35">IFERROR(INDEX('Base de données'!$A$1:$P$128,MATCH(ROW(B27),'Base de données'!$R:$R,0),14),"")</f>
        <v/>
      </c>
      <c r="O35" s="19" t="str">
        <f t="array" ref="O35">IFERROR(INDEX('Base de données'!$A$1:$P$128,MATCH(ROW(B27),'Base de données'!$R:$R,0),15),"")</f>
        <v/>
      </c>
      <c r="P35" s="19" t="str">
        <f t="array" ref="P35">IFERROR(INDEX('Base de données'!$A$1:$P$128,MATCH(ROW(B27),'Base de données'!$R:$R,0),16),"")</f>
        <v/>
      </c>
      <c r="Q35" s="11"/>
      <c r="R35" s="11"/>
      <c r="S35" s="11"/>
      <c r="T35" s="11"/>
      <c r="U35" s="11"/>
      <c r="V35" s="11"/>
      <c r="W35" s="11"/>
      <c r="X35" s="11"/>
      <c r="Y35" s="11"/>
      <c r="Z35" s="11"/>
    </row>
    <row r="36" spans="1:26" ht="16" x14ac:dyDescent="0.2">
      <c r="A36" s="19" t="str">
        <f t="array" ref="A36">IFERROR(INDEX('Base de données'!$A$1:$P$128,MATCH(ROW(B28),'Base de données'!R:R,0),1),"")</f>
        <v/>
      </c>
      <c r="B36" s="20" t="str">
        <f t="array" ref="B36">IFERROR(INDEX('Base de données'!$A$1:$P$128,MATCH(ROW(B28),'Base de données'!$R:$R,0),2),"")</f>
        <v/>
      </c>
      <c r="C36" s="19" t="str">
        <f t="array" ref="C36">IFERROR(INDEX('Base de données'!$A$1:$P$128,MATCH(ROW(B28),'Base de données'!$R:$R,0),3),"")</f>
        <v/>
      </c>
      <c r="D36" s="19" t="str">
        <f t="array" ref="D36">IFERROR(INDEX('Base de données'!$A$1:$P$128,MATCH(ROW(B28),'Base de données'!$R:$R,0),4),"")</f>
        <v/>
      </c>
      <c r="E36" s="19" t="str">
        <f t="array" ref="E36">IFERROR(INDEX('Base de données'!$A$1:$P$128,MATCH(ROW(B28),'Base de données'!$R:$R,0),5),"")</f>
        <v/>
      </c>
      <c r="F36" s="19" t="str">
        <f t="array" ref="F36">IFERROR(INDEX('Base de données'!$A$1:$P$128,MATCH(ROW(B28),'Base de données'!$R:$R,0),6),"")</f>
        <v/>
      </c>
      <c r="G36" s="21" t="str">
        <f t="array" ref="G36">IFERROR(INDEX('Base de données'!$A$1:$P$128,MATCH(ROW(B28),'Base de données'!$R:$R,0),7),"")</f>
        <v/>
      </c>
      <c r="H36" s="19" t="str">
        <f t="array" ref="H36">IFERROR(INDEX('Base de données'!$A$1:$P$128,MATCH(ROW(B28),'Base de données'!$R:$R,0),8),"")</f>
        <v/>
      </c>
      <c r="I36" s="19" t="str">
        <f t="array" ref="I36">IFERROR(INDEX('Base de données'!$A$1:$P$128,MATCH(ROW(B28),'Base de données'!$R:$R,0),9),"")</f>
        <v/>
      </c>
      <c r="J36" s="19" t="str">
        <f t="array" ref="J36">IFERROR(INDEX('Base de données'!$A$1:$P$128,MATCH(ROW(B28),'Base de données'!$R:$R,0),10),"")</f>
        <v/>
      </c>
      <c r="K36" s="19" t="str">
        <f t="array" ref="K36">IFERROR(INDEX('Base de données'!$A$1:$P$128,MATCH(ROW(B28),'Base de données'!$R:$R,0),11),"")</f>
        <v/>
      </c>
      <c r="L36" s="19" t="str">
        <f t="array" ref="L36">IFERROR(INDEX('Base de données'!$A$1:$P$128,MATCH(ROW(B28),'Base de données'!$R:$R,0),12),"")</f>
        <v/>
      </c>
      <c r="M36" s="19" t="str">
        <f t="array" ref="M36">IFERROR(INDEX('Base de données'!$A$1:$P$128,MATCH(ROW(B28),'Base de données'!$R:$R,0),13),"")</f>
        <v/>
      </c>
      <c r="N36" s="19" t="str">
        <f t="array" ref="N36">IFERROR(INDEX('Base de données'!$A$1:$P$128,MATCH(ROW(B28),'Base de données'!$R:$R,0),14),"")</f>
        <v/>
      </c>
      <c r="O36" s="19" t="str">
        <f t="array" ref="O36">IFERROR(INDEX('Base de données'!$A$1:$P$128,MATCH(ROW(B28),'Base de données'!$R:$R,0),15),"")</f>
        <v/>
      </c>
      <c r="P36" s="19" t="str">
        <f t="array" ref="P36">IFERROR(INDEX('Base de données'!$A$1:$P$128,MATCH(ROW(B28),'Base de données'!$R:$R,0),16),"")</f>
        <v/>
      </c>
      <c r="Q36" s="11"/>
      <c r="R36" s="11"/>
      <c r="S36" s="11"/>
      <c r="T36" s="11"/>
      <c r="U36" s="11"/>
      <c r="V36" s="11"/>
      <c r="W36" s="11"/>
      <c r="X36" s="11"/>
      <c r="Y36" s="11"/>
      <c r="Z36" s="11"/>
    </row>
    <row r="37" spans="1:26" ht="16" x14ac:dyDescent="0.2">
      <c r="A37" s="19" t="str">
        <f t="array" ref="A37">IFERROR(INDEX('Base de données'!$A$1:$P$128,MATCH(ROW(B29),'Base de données'!R:R,0),1),"")</f>
        <v/>
      </c>
      <c r="B37" s="19" t="str">
        <f t="array" ref="B37">IFERROR(INDEX('Base de données'!$A$1:$P$128,MATCH(ROW(B29),'Base de données'!$R:$R,0),2),"")</f>
        <v/>
      </c>
      <c r="C37" s="19" t="str">
        <f t="array" ref="C37">IFERROR(INDEX('Base de données'!$A$1:$P$128,MATCH(ROW(B29),'Base de données'!$R:$R,0),3),"")</f>
        <v/>
      </c>
      <c r="D37" s="19" t="str">
        <f t="array" ref="D37">IFERROR(INDEX('Base de données'!$A$1:$P$128,MATCH(ROW(B29),'Base de données'!$R:$R,0),4),"")</f>
        <v/>
      </c>
      <c r="E37" s="19" t="str">
        <f t="array" ref="E37">IFERROR(INDEX('Base de données'!$A$1:$P$128,MATCH(ROW(B29),'Base de données'!$R:$R,0),5),"")</f>
        <v/>
      </c>
      <c r="F37" s="19" t="str">
        <f t="array" ref="F37">IFERROR(INDEX('Base de données'!$A$1:$P$128,MATCH(ROW(B29),'Base de données'!$R:$R,0),6),"")</f>
        <v/>
      </c>
      <c r="G37" s="21" t="str">
        <f t="array" ref="G37">IFERROR(INDEX('Base de données'!$A$1:$P$128,MATCH(ROW(B29),'Base de données'!$R:$R,0),7),"")</f>
        <v/>
      </c>
      <c r="H37" s="19" t="str">
        <f t="array" ref="H37">IFERROR(INDEX('Base de données'!$A$1:$P$128,MATCH(ROW(B29),'Base de données'!$R:$R,0),8),"")</f>
        <v/>
      </c>
      <c r="I37" s="19" t="str">
        <f t="array" ref="I37">IFERROR(INDEX('Base de données'!$A$1:$P$128,MATCH(ROW(B29),'Base de données'!$R:$R,0),9),"")</f>
        <v/>
      </c>
      <c r="J37" s="19" t="str">
        <f t="array" ref="J37">IFERROR(INDEX('Base de données'!$A$1:$P$128,MATCH(ROW(B29),'Base de données'!$R:$R,0),10),"")</f>
        <v/>
      </c>
      <c r="K37" s="19" t="str">
        <f t="array" ref="K37">IFERROR(INDEX('Base de données'!$A$1:$P$128,MATCH(ROW(B29),'Base de données'!$R:$R,0),11),"")</f>
        <v/>
      </c>
      <c r="L37" s="19" t="str">
        <f t="array" ref="L37">IFERROR(INDEX('Base de données'!$A$1:$P$128,MATCH(ROW(B29),'Base de données'!$R:$R,0),12),"")</f>
        <v/>
      </c>
      <c r="M37" s="19" t="str">
        <f t="array" ref="M37">IFERROR(INDEX('Base de données'!$A$1:$P$128,MATCH(ROW(B29),'Base de données'!$R:$R,0),13),"")</f>
        <v/>
      </c>
      <c r="N37" s="19" t="str">
        <f t="array" ref="N37">IFERROR(INDEX('Base de données'!$A$1:$P$128,MATCH(ROW(B29),'Base de données'!$R:$R,0),14),"")</f>
        <v/>
      </c>
      <c r="O37" s="19" t="str">
        <f t="array" ref="O37">IFERROR(INDEX('Base de données'!$A$1:$P$128,MATCH(ROW(B29),'Base de données'!$R:$R,0),15),"")</f>
        <v/>
      </c>
      <c r="P37" s="19" t="str">
        <f t="array" ref="P37">IFERROR(INDEX('Base de données'!$A$1:$P$128,MATCH(ROW(B29),'Base de données'!$R:$R,0),16),"")</f>
        <v/>
      </c>
      <c r="Q37" s="11"/>
      <c r="R37" s="11"/>
      <c r="S37" s="11"/>
      <c r="T37" s="11"/>
      <c r="U37" s="11"/>
      <c r="V37" s="11"/>
      <c r="W37" s="11"/>
      <c r="X37" s="11"/>
      <c r="Y37" s="11"/>
      <c r="Z37" s="11"/>
    </row>
    <row r="38" spans="1:26" ht="16" x14ac:dyDescent="0.2">
      <c r="A38" s="19" t="str">
        <f t="array" ref="A38">IFERROR(INDEX('Base de données'!$A$1:$P$128,MATCH(ROW(B30),'Base de données'!R:R,0),1),"")</f>
        <v/>
      </c>
      <c r="B38" s="20" t="str">
        <f t="array" ref="B38">IFERROR(INDEX('Base de données'!$A$1:$P$128,MATCH(ROW(B30),'Base de données'!$R:$R,0),2),"")</f>
        <v/>
      </c>
      <c r="C38" s="19" t="str">
        <f t="array" ref="C38">IFERROR(INDEX('Base de données'!$A$1:$P$128,MATCH(ROW(B30),'Base de données'!$R:$R,0),3),"")</f>
        <v/>
      </c>
      <c r="D38" s="19" t="str">
        <f t="array" ref="D38">IFERROR(INDEX('Base de données'!$A$1:$P$128,MATCH(ROW(B30),'Base de données'!$R:$R,0),4),"")</f>
        <v/>
      </c>
      <c r="E38" s="19" t="str">
        <f t="array" ref="E38">IFERROR(INDEX('Base de données'!$A$1:$P$128,MATCH(ROW(B30),'Base de données'!$R:$R,0),5),"")</f>
        <v/>
      </c>
      <c r="F38" s="19" t="str">
        <f t="array" ref="F38">IFERROR(INDEX('Base de données'!$A$1:$P$128,MATCH(ROW(B30),'Base de données'!$R:$R,0),6),"")</f>
        <v/>
      </c>
      <c r="G38" s="21" t="str">
        <f t="array" ref="G38">IFERROR(INDEX('Base de données'!$A$1:$P$128,MATCH(ROW(B30),'Base de données'!$R:$R,0),7),"")</f>
        <v/>
      </c>
      <c r="H38" s="19" t="str">
        <f t="array" ref="H38">IFERROR(INDEX('Base de données'!$A$1:$P$128,MATCH(ROW(B30),'Base de données'!$R:$R,0),8),"")</f>
        <v/>
      </c>
      <c r="I38" s="19" t="str">
        <f t="array" ref="I38">IFERROR(INDEX('Base de données'!$A$1:$P$128,MATCH(ROW(B30),'Base de données'!$R:$R,0),9),"")</f>
        <v/>
      </c>
      <c r="J38" s="19" t="str">
        <f t="array" ref="J38">IFERROR(INDEX('Base de données'!$A$1:$P$128,MATCH(ROW(B30),'Base de données'!$R:$R,0),10),"")</f>
        <v/>
      </c>
      <c r="K38" s="19" t="str">
        <f t="array" ref="K38">IFERROR(INDEX('Base de données'!$A$1:$P$128,MATCH(ROW(B30),'Base de données'!$R:$R,0),11),"")</f>
        <v/>
      </c>
      <c r="L38" s="19" t="str">
        <f t="array" ref="L38">IFERROR(INDEX('Base de données'!$A$1:$P$128,MATCH(ROW(B30),'Base de données'!$R:$R,0),12),"")</f>
        <v/>
      </c>
      <c r="M38" s="19" t="str">
        <f t="array" ref="M38">IFERROR(INDEX('Base de données'!$A$1:$P$128,MATCH(ROW(B30),'Base de données'!$R:$R,0),13),"")</f>
        <v/>
      </c>
      <c r="N38" s="19" t="str">
        <f t="array" ref="N38">IFERROR(INDEX('Base de données'!$A$1:$P$128,MATCH(ROW(B30),'Base de données'!$R:$R,0),14),"")</f>
        <v/>
      </c>
      <c r="O38" s="19" t="str">
        <f t="array" ref="O38">IFERROR(INDEX('Base de données'!$A$1:$P$128,MATCH(ROW(B30),'Base de données'!$R:$R,0),15),"")</f>
        <v/>
      </c>
      <c r="P38" s="19" t="str">
        <f t="array" ref="P38">IFERROR(INDEX('Base de données'!$A$1:$P$128,MATCH(ROW(B30),'Base de données'!$R:$R,0),16),"")</f>
        <v/>
      </c>
      <c r="Q38" s="11"/>
      <c r="R38" s="11"/>
      <c r="S38" s="11"/>
      <c r="T38" s="11"/>
      <c r="U38" s="11"/>
      <c r="V38" s="11"/>
      <c r="W38" s="11"/>
      <c r="X38" s="11"/>
      <c r="Y38" s="11"/>
      <c r="Z38" s="11"/>
    </row>
    <row r="39" spans="1:26" ht="16" x14ac:dyDescent="0.2">
      <c r="A39" s="19" t="str">
        <f t="array" ref="A39">IFERROR(INDEX('Base de données'!$A$1:$P$128,MATCH(ROW(B31),'Base de données'!R:R,0),1),"")</f>
        <v/>
      </c>
      <c r="B39" s="19" t="str">
        <f t="array" ref="B39">IFERROR(INDEX('Base de données'!$A$1:$P$128,MATCH(ROW(B31),'Base de données'!$R:$R,0),2),"")</f>
        <v/>
      </c>
      <c r="C39" s="19" t="str">
        <f t="array" ref="C39">IFERROR(INDEX('Base de données'!$A$1:$P$128,MATCH(ROW(B31),'Base de données'!$R:$R,0),3),"")</f>
        <v/>
      </c>
      <c r="D39" s="19" t="str">
        <f t="array" ref="D39">IFERROR(INDEX('Base de données'!$A$1:$P$128,MATCH(ROW(B31),'Base de données'!$R:$R,0),4),"")</f>
        <v/>
      </c>
      <c r="E39" s="19" t="str">
        <f t="array" ref="E39">IFERROR(INDEX('Base de données'!$A$1:$P$128,MATCH(ROW(B31),'Base de données'!$R:$R,0),5),"")</f>
        <v/>
      </c>
      <c r="F39" s="19" t="str">
        <f t="array" ref="F39">IFERROR(INDEX('Base de données'!$A$1:$P$128,MATCH(ROW(B31),'Base de données'!$R:$R,0),6),"")</f>
        <v/>
      </c>
      <c r="G39" s="21" t="str">
        <f t="array" ref="G39">IFERROR(INDEX('Base de données'!$A$1:$P$128,MATCH(ROW(B31),'Base de données'!$R:$R,0),7),"")</f>
        <v/>
      </c>
      <c r="H39" s="19" t="str">
        <f t="array" ref="H39">IFERROR(INDEX('Base de données'!$A$1:$P$128,MATCH(ROW(B31),'Base de données'!$R:$R,0),8),"")</f>
        <v/>
      </c>
      <c r="I39" s="19" t="str">
        <f t="array" ref="I39">IFERROR(INDEX('Base de données'!$A$1:$P$128,MATCH(ROW(B31),'Base de données'!$R:$R,0),9),"")</f>
        <v/>
      </c>
      <c r="J39" s="19" t="str">
        <f t="array" ref="J39">IFERROR(INDEX('Base de données'!$A$1:$P$128,MATCH(ROW(B31),'Base de données'!$R:$R,0),10),"")</f>
        <v/>
      </c>
      <c r="K39" s="19" t="str">
        <f t="array" ref="K39">IFERROR(INDEX('Base de données'!$A$1:$P$128,MATCH(ROW(B31),'Base de données'!$R:$R,0),11),"")</f>
        <v/>
      </c>
      <c r="L39" s="19" t="str">
        <f t="array" ref="L39">IFERROR(INDEX('Base de données'!$A$1:$P$128,MATCH(ROW(B31),'Base de données'!$R:$R,0),12),"")</f>
        <v/>
      </c>
      <c r="M39" s="19" t="str">
        <f t="array" ref="M39">IFERROR(INDEX('Base de données'!$A$1:$P$128,MATCH(ROW(B31),'Base de données'!$R:$R,0),13),"")</f>
        <v/>
      </c>
      <c r="N39" s="19" t="str">
        <f t="array" ref="N39">IFERROR(INDEX('Base de données'!$A$1:$P$128,MATCH(ROW(B31),'Base de données'!$R:$R,0),14),"")</f>
        <v/>
      </c>
      <c r="O39" s="19" t="str">
        <f t="array" ref="O39">IFERROR(INDEX('Base de données'!$A$1:$P$128,MATCH(ROW(B31),'Base de données'!$R:$R,0),15),"")</f>
        <v/>
      </c>
      <c r="P39" s="19" t="str">
        <f t="array" ref="P39">IFERROR(INDEX('Base de données'!$A$1:$P$128,MATCH(ROW(B31),'Base de données'!$R:$R,0),16),"")</f>
        <v/>
      </c>
      <c r="Q39" s="11"/>
      <c r="R39" s="11"/>
      <c r="S39" s="11"/>
      <c r="T39" s="11"/>
      <c r="U39" s="11"/>
      <c r="V39" s="11"/>
      <c r="W39" s="11"/>
      <c r="X39" s="11"/>
      <c r="Y39" s="11"/>
      <c r="Z39" s="11"/>
    </row>
    <row r="40" spans="1:26" ht="16" x14ac:dyDescent="0.2">
      <c r="A40" s="19" t="str">
        <f t="array" ref="A40">IFERROR(INDEX('Base de données'!$A$1:$P$128,MATCH(ROW(B32),'Base de données'!R:R,0),1),"")</f>
        <v/>
      </c>
      <c r="B40" s="19" t="str">
        <f t="array" ref="B40">IFERROR(INDEX('Base de données'!$A$1:$P$128,MATCH(ROW(B32),'Base de données'!$R:$R,0),2),"")</f>
        <v/>
      </c>
      <c r="C40" s="19" t="str">
        <f t="array" ref="C40">IFERROR(INDEX('Base de données'!$A$1:$P$128,MATCH(ROW(B32),'Base de données'!$R:$R,0),3),"")</f>
        <v/>
      </c>
      <c r="D40" s="19" t="str">
        <f t="array" ref="D40">IFERROR(INDEX('Base de données'!$A$1:$P$128,MATCH(ROW(B32),'Base de données'!$R:$R,0),4),"")</f>
        <v/>
      </c>
      <c r="E40" s="19" t="str">
        <f t="array" ref="E40">IFERROR(INDEX('Base de données'!$A$1:$P$128,MATCH(ROW(B32),'Base de données'!$R:$R,0),5),"")</f>
        <v/>
      </c>
      <c r="F40" s="19" t="str">
        <f t="array" ref="F40">IFERROR(INDEX('Base de données'!$A$1:$P$128,MATCH(ROW(B32),'Base de données'!$R:$R,0),6),"")</f>
        <v/>
      </c>
      <c r="G40" s="21" t="str">
        <f t="array" ref="G40">IFERROR(INDEX('Base de données'!$A$1:$P$128,MATCH(ROW(B32),'Base de données'!$R:$R,0),7),"")</f>
        <v/>
      </c>
      <c r="H40" s="19" t="str">
        <f t="array" ref="H40">IFERROR(INDEX('Base de données'!$A$1:$P$128,MATCH(ROW(B32),'Base de données'!$R:$R,0),8),"")</f>
        <v/>
      </c>
      <c r="I40" s="19" t="str">
        <f t="array" ref="I40">IFERROR(INDEX('Base de données'!$A$1:$P$128,MATCH(ROW(B32),'Base de données'!$R:$R,0),9),"")</f>
        <v/>
      </c>
      <c r="J40" s="19" t="str">
        <f t="array" ref="J40">IFERROR(INDEX('Base de données'!$A$1:$P$128,MATCH(ROW(B32),'Base de données'!$R:$R,0),10),"")</f>
        <v/>
      </c>
      <c r="K40" s="19" t="str">
        <f t="array" ref="K40">IFERROR(INDEX('Base de données'!$A$1:$P$128,MATCH(ROW(B32),'Base de données'!$R:$R,0),11),"")</f>
        <v/>
      </c>
      <c r="L40" s="19" t="str">
        <f t="array" ref="L40">IFERROR(INDEX('Base de données'!$A$1:$P$128,MATCH(ROW(B32),'Base de données'!$R:$R,0),12),"")</f>
        <v/>
      </c>
      <c r="M40" s="19" t="str">
        <f t="array" ref="M40">IFERROR(INDEX('Base de données'!$A$1:$P$128,MATCH(ROW(B32),'Base de données'!$R:$R,0),13),"")</f>
        <v/>
      </c>
      <c r="N40" s="19" t="str">
        <f t="array" ref="N40">IFERROR(INDEX('Base de données'!$A$1:$P$128,MATCH(ROW(B32),'Base de données'!$R:$R,0),14),"")</f>
        <v/>
      </c>
      <c r="O40" s="19" t="str">
        <f t="array" ref="O40">IFERROR(INDEX('Base de données'!$A$1:$P$128,MATCH(ROW(B32),'Base de données'!$R:$R,0),15),"")</f>
        <v/>
      </c>
      <c r="P40" s="19" t="str">
        <f t="array" ref="P40">IFERROR(INDEX('Base de données'!$A$1:$P$128,MATCH(ROW(B32),'Base de données'!$R:$R,0),16),"")</f>
        <v/>
      </c>
      <c r="Q40" s="11"/>
      <c r="R40" s="11"/>
      <c r="S40" s="11"/>
      <c r="T40" s="11"/>
      <c r="U40" s="11"/>
      <c r="V40" s="11"/>
      <c r="W40" s="11"/>
      <c r="X40" s="11"/>
      <c r="Y40" s="11"/>
      <c r="Z40" s="11"/>
    </row>
    <row r="41" spans="1:26" ht="16" x14ac:dyDescent="0.2">
      <c r="A41" s="19" t="str">
        <f t="array" ref="A41">IFERROR(INDEX('Base de données'!$A$1:$P$128,MATCH(ROW(B33),'Base de données'!R:R,0),1),"")</f>
        <v/>
      </c>
      <c r="B41" s="20" t="str">
        <f t="array" ref="B41">IFERROR(INDEX('Base de données'!$A$1:$P$128,MATCH(ROW(B33),'Base de données'!$R:$R,0),2),"")</f>
        <v/>
      </c>
      <c r="C41" s="19" t="str">
        <f t="array" ref="C41">IFERROR(INDEX('Base de données'!$A$1:$P$128,MATCH(ROW(B33),'Base de données'!$R:$R,0),3),"")</f>
        <v/>
      </c>
      <c r="D41" s="19" t="str">
        <f t="array" ref="D41">IFERROR(INDEX('Base de données'!$A$1:$P$128,MATCH(ROW(B33),'Base de données'!$R:$R,0),4),"")</f>
        <v/>
      </c>
      <c r="E41" s="19" t="str">
        <f t="array" ref="E41">IFERROR(INDEX('Base de données'!$A$1:$P$128,MATCH(ROW(B33),'Base de données'!$R:$R,0),5),"")</f>
        <v/>
      </c>
      <c r="F41" s="19" t="str">
        <f t="array" ref="F41">IFERROR(INDEX('Base de données'!$A$1:$P$128,MATCH(ROW(B33),'Base de données'!$R:$R,0),6),"")</f>
        <v/>
      </c>
      <c r="G41" s="21" t="str">
        <f t="array" ref="G41">IFERROR(INDEX('Base de données'!$A$1:$P$128,MATCH(ROW(B33),'Base de données'!$R:$R,0),7),"")</f>
        <v/>
      </c>
      <c r="H41" s="19" t="str">
        <f t="array" ref="H41">IFERROR(INDEX('Base de données'!$A$1:$P$128,MATCH(ROW(B33),'Base de données'!$R:$R,0),8),"")</f>
        <v/>
      </c>
      <c r="I41" s="19" t="str">
        <f t="array" ref="I41">IFERROR(INDEX('Base de données'!$A$1:$P$128,MATCH(ROW(B33),'Base de données'!$R:$R,0),9),"")</f>
        <v/>
      </c>
      <c r="J41" s="19" t="str">
        <f t="array" ref="J41">IFERROR(INDEX('Base de données'!$A$1:$P$128,MATCH(ROW(B33),'Base de données'!$R:$R,0),10),"")</f>
        <v/>
      </c>
      <c r="K41" s="19" t="str">
        <f t="array" ref="K41">IFERROR(INDEX('Base de données'!$A$1:$P$128,MATCH(ROW(B33),'Base de données'!$R:$R,0),11),"")</f>
        <v/>
      </c>
      <c r="L41" s="19" t="str">
        <f t="array" ref="L41">IFERROR(INDEX('Base de données'!$A$1:$P$128,MATCH(ROW(B33),'Base de données'!$R:$R,0),12),"")</f>
        <v/>
      </c>
      <c r="M41" s="19" t="str">
        <f t="array" ref="M41">IFERROR(INDEX('Base de données'!$A$1:$P$128,MATCH(ROW(B33),'Base de données'!$R:$R,0),13),"")</f>
        <v/>
      </c>
      <c r="N41" s="19" t="str">
        <f t="array" ref="N41">IFERROR(INDEX('Base de données'!$A$1:$P$128,MATCH(ROW(B33),'Base de données'!$R:$R,0),14),"")</f>
        <v/>
      </c>
      <c r="O41" s="19" t="str">
        <f t="array" ref="O41">IFERROR(INDEX('Base de données'!$A$1:$P$128,MATCH(ROW(B33),'Base de données'!$R:$R,0),15),"")</f>
        <v/>
      </c>
      <c r="P41" s="19" t="str">
        <f t="array" ref="P41">IFERROR(INDEX('Base de données'!$A$1:$P$128,MATCH(ROW(B33),'Base de données'!$R:$R,0),16),"")</f>
        <v/>
      </c>
      <c r="Q41" s="11"/>
      <c r="R41" s="11"/>
      <c r="S41" s="11"/>
      <c r="T41" s="11"/>
      <c r="U41" s="11"/>
      <c r="V41" s="11"/>
      <c r="W41" s="11"/>
      <c r="X41" s="11"/>
      <c r="Y41" s="11"/>
      <c r="Z41" s="11"/>
    </row>
    <row r="42" spans="1:26" ht="16" x14ac:dyDescent="0.2">
      <c r="A42" s="19" t="str">
        <f t="array" ref="A42">IFERROR(INDEX('Base de données'!$A$1:$P$128,MATCH(ROW(B34),'Base de données'!R:R,0),1),"")</f>
        <v/>
      </c>
      <c r="B42" s="19" t="str">
        <f t="array" ref="B42">IFERROR(INDEX('Base de données'!$A$1:$P$128,MATCH(ROW(B34),'Base de données'!$R:$R,0),2),"")</f>
        <v/>
      </c>
      <c r="C42" s="19" t="str">
        <f t="array" ref="C42">IFERROR(INDEX('Base de données'!$A$1:$P$128,MATCH(ROW(B34),'Base de données'!$R:$R,0),3),"")</f>
        <v/>
      </c>
      <c r="D42" s="19" t="str">
        <f t="array" ref="D42">IFERROR(INDEX('Base de données'!$A$1:$P$128,MATCH(ROW(B34),'Base de données'!$R:$R,0),4),"")</f>
        <v/>
      </c>
      <c r="E42" s="19" t="str">
        <f t="array" ref="E42">IFERROR(INDEX('Base de données'!$A$1:$P$128,MATCH(ROW(B34),'Base de données'!$R:$R,0),5),"")</f>
        <v/>
      </c>
      <c r="F42" s="19" t="str">
        <f t="array" ref="F42">IFERROR(INDEX('Base de données'!$A$1:$P$128,MATCH(ROW(B34),'Base de données'!$R:$R,0),6),"")</f>
        <v/>
      </c>
      <c r="G42" s="21" t="str">
        <f t="array" ref="G42">IFERROR(INDEX('Base de données'!$A$1:$P$128,MATCH(ROW(B34),'Base de données'!$R:$R,0),7),"")</f>
        <v/>
      </c>
      <c r="H42" s="19" t="str">
        <f t="array" ref="H42">IFERROR(INDEX('Base de données'!$A$1:$P$128,MATCH(ROW(B34),'Base de données'!$R:$R,0),8),"")</f>
        <v/>
      </c>
      <c r="I42" s="19" t="str">
        <f t="array" ref="I42">IFERROR(INDEX('Base de données'!$A$1:$P$128,MATCH(ROW(B34),'Base de données'!$R:$R,0),9),"")</f>
        <v/>
      </c>
      <c r="J42" s="19" t="str">
        <f t="array" ref="J42">IFERROR(INDEX('Base de données'!$A$1:$P$128,MATCH(ROW(B34),'Base de données'!$R:$R,0),10),"")</f>
        <v/>
      </c>
      <c r="K42" s="19" t="str">
        <f t="array" ref="K42">IFERROR(INDEX('Base de données'!$A$1:$P$128,MATCH(ROW(B34),'Base de données'!$R:$R,0),11),"")</f>
        <v/>
      </c>
      <c r="L42" s="19" t="str">
        <f t="array" ref="L42">IFERROR(INDEX('Base de données'!$A$1:$P$128,MATCH(ROW(B34),'Base de données'!$R:$R,0),12),"")</f>
        <v/>
      </c>
      <c r="M42" s="19" t="str">
        <f t="array" ref="M42">IFERROR(INDEX('Base de données'!$A$1:$P$128,MATCH(ROW(B34),'Base de données'!$R:$R,0),13),"")</f>
        <v/>
      </c>
      <c r="N42" s="19" t="str">
        <f t="array" ref="N42">IFERROR(INDEX('Base de données'!$A$1:$P$128,MATCH(ROW(B34),'Base de données'!$R:$R,0),14),"")</f>
        <v/>
      </c>
      <c r="O42" s="19" t="str">
        <f t="array" ref="O42">IFERROR(INDEX('Base de données'!$A$1:$P$128,MATCH(ROW(B34),'Base de données'!$R:$R,0),15),"")</f>
        <v/>
      </c>
      <c r="P42" s="19" t="str">
        <f t="array" ref="P42">IFERROR(INDEX('Base de données'!$A$1:$P$128,MATCH(ROW(B34),'Base de données'!$R:$R,0),16),"")</f>
        <v/>
      </c>
      <c r="Q42" s="11"/>
      <c r="R42" s="11"/>
      <c r="S42" s="11"/>
      <c r="T42" s="11"/>
      <c r="U42" s="11"/>
      <c r="V42" s="11"/>
      <c r="W42" s="11"/>
      <c r="X42" s="11"/>
      <c r="Y42" s="11"/>
      <c r="Z42" s="11"/>
    </row>
    <row r="43" spans="1:26" ht="16" x14ac:dyDescent="0.2">
      <c r="A43" s="19" t="str">
        <f t="array" ref="A43">IFERROR(INDEX('Base de données'!$A$1:$P$128,MATCH(ROW(B35),'Base de données'!R:R,0),1),"")</f>
        <v/>
      </c>
      <c r="B43" s="20" t="str">
        <f t="array" ref="B43">IFERROR(INDEX('Base de données'!$A$1:$P$128,MATCH(ROW(B35),'Base de données'!$R:$R,0),2),"")</f>
        <v/>
      </c>
      <c r="C43" s="19" t="str">
        <f t="array" ref="C43">IFERROR(INDEX('Base de données'!$A$1:$P$128,MATCH(ROW(B35),'Base de données'!$R:$R,0),3),"")</f>
        <v/>
      </c>
      <c r="D43" s="19" t="str">
        <f t="array" ref="D43">IFERROR(INDEX('Base de données'!$A$1:$P$128,MATCH(ROW(B35),'Base de données'!$R:$R,0),4),"")</f>
        <v/>
      </c>
      <c r="E43" s="19" t="str">
        <f t="array" ref="E43">IFERROR(INDEX('Base de données'!$A$1:$P$128,MATCH(ROW(B35),'Base de données'!$R:$R,0),5),"")</f>
        <v/>
      </c>
      <c r="F43" s="19" t="str">
        <f t="array" ref="F43">IFERROR(INDEX('Base de données'!$A$1:$P$128,MATCH(ROW(B35),'Base de données'!$R:$R,0),6),"")</f>
        <v/>
      </c>
      <c r="G43" s="21" t="str">
        <f t="array" ref="G43">IFERROR(INDEX('Base de données'!$A$1:$P$128,MATCH(ROW(B35),'Base de données'!$R:$R,0),7),"")</f>
        <v/>
      </c>
      <c r="H43" s="19" t="str">
        <f t="array" ref="H43">IFERROR(INDEX('Base de données'!$A$1:$P$128,MATCH(ROW(B35),'Base de données'!$R:$R,0),8),"")</f>
        <v/>
      </c>
      <c r="I43" s="19" t="str">
        <f t="array" ref="I43">IFERROR(INDEX('Base de données'!$A$1:$P$128,MATCH(ROW(B35),'Base de données'!$R:$R,0),9),"")</f>
        <v/>
      </c>
      <c r="J43" s="19" t="str">
        <f t="array" ref="J43">IFERROR(INDEX('Base de données'!$A$1:$P$128,MATCH(ROW(B35),'Base de données'!$R:$R,0),10),"")</f>
        <v/>
      </c>
      <c r="K43" s="19" t="str">
        <f t="array" ref="K43">IFERROR(INDEX('Base de données'!$A$1:$P$128,MATCH(ROW(B35),'Base de données'!$R:$R,0),11),"")</f>
        <v/>
      </c>
      <c r="L43" s="19" t="str">
        <f t="array" ref="L43">IFERROR(INDEX('Base de données'!$A$1:$P$128,MATCH(ROW(B35),'Base de données'!$R:$R,0),12),"")</f>
        <v/>
      </c>
      <c r="M43" s="19" t="str">
        <f t="array" ref="M43">IFERROR(INDEX('Base de données'!$A$1:$P$128,MATCH(ROW(B35),'Base de données'!$R:$R,0),13),"")</f>
        <v/>
      </c>
      <c r="N43" s="19" t="str">
        <f t="array" ref="N43">IFERROR(INDEX('Base de données'!$A$1:$P$128,MATCH(ROW(B35),'Base de données'!$R:$R,0),14),"")</f>
        <v/>
      </c>
      <c r="O43" s="19" t="str">
        <f t="array" ref="O43">IFERROR(INDEX('Base de données'!$A$1:$P$128,MATCH(ROW(B35),'Base de données'!$R:$R,0),15),"")</f>
        <v/>
      </c>
      <c r="P43" s="19" t="str">
        <f t="array" ref="P43">IFERROR(INDEX('Base de données'!$A$1:$P$128,MATCH(ROW(B35),'Base de données'!$R:$R,0),16),"")</f>
        <v/>
      </c>
      <c r="Q43" s="11"/>
      <c r="R43" s="11"/>
      <c r="S43" s="11"/>
      <c r="T43" s="11"/>
      <c r="U43" s="11"/>
      <c r="V43" s="11"/>
      <c r="W43" s="11"/>
      <c r="X43" s="11"/>
      <c r="Y43" s="11"/>
      <c r="Z43" s="11"/>
    </row>
    <row r="44" spans="1:26" ht="16" x14ac:dyDescent="0.2">
      <c r="A44" s="19" t="str">
        <f t="array" ref="A44">IFERROR(INDEX('Base de données'!$A$1:$P$128,MATCH(ROW(B36),'Base de données'!R:R,0),1),"")</f>
        <v/>
      </c>
      <c r="B44" s="19" t="str">
        <f t="array" ref="B44">IFERROR(INDEX('Base de données'!$A$1:$P$128,MATCH(ROW(B36),'Base de données'!$R:$R,0),2),"")</f>
        <v/>
      </c>
      <c r="C44" s="19" t="str">
        <f t="array" ref="C44">IFERROR(INDEX('Base de données'!$A$1:$P$128,MATCH(ROW(B36),'Base de données'!$R:$R,0),3),"")</f>
        <v/>
      </c>
      <c r="D44" s="19" t="str">
        <f t="array" ref="D44">IFERROR(INDEX('Base de données'!$A$1:$P$128,MATCH(ROW(B36),'Base de données'!$R:$R,0),4),"")</f>
        <v/>
      </c>
      <c r="E44" s="19" t="str">
        <f t="array" ref="E44">IFERROR(INDEX('Base de données'!$A$1:$P$128,MATCH(ROW(B36),'Base de données'!$R:$R,0),5),"")</f>
        <v/>
      </c>
      <c r="F44" s="19" t="str">
        <f t="array" ref="F44">IFERROR(INDEX('Base de données'!$A$1:$P$128,MATCH(ROW(B36),'Base de données'!$R:$R,0),6),"")</f>
        <v/>
      </c>
      <c r="G44" s="21" t="str">
        <f t="array" ref="G44">IFERROR(INDEX('Base de données'!$A$1:$P$128,MATCH(ROW(B36),'Base de données'!$R:$R,0),7),"")</f>
        <v/>
      </c>
      <c r="H44" s="19" t="str">
        <f t="array" ref="H44">IFERROR(INDEX('Base de données'!$A$1:$P$128,MATCH(ROW(B36),'Base de données'!$R:$R,0),8),"")</f>
        <v/>
      </c>
      <c r="I44" s="19" t="str">
        <f t="array" ref="I44">IFERROR(INDEX('Base de données'!$A$1:$P$128,MATCH(ROW(B36),'Base de données'!$R:$R,0),9),"")</f>
        <v/>
      </c>
      <c r="J44" s="19" t="str">
        <f t="array" ref="J44">IFERROR(INDEX('Base de données'!$A$1:$P$128,MATCH(ROW(B36),'Base de données'!$R:$R,0),10),"")</f>
        <v/>
      </c>
      <c r="K44" s="19" t="str">
        <f t="array" ref="K44">IFERROR(INDEX('Base de données'!$A$1:$P$128,MATCH(ROW(B36),'Base de données'!$R:$R,0),11),"")</f>
        <v/>
      </c>
      <c r="L44" s="19" t="str">
        <f t="array" ref="L44">IFERROR(INDEX('Base de données'!$A$1:$P$128,MATCH(ROW(B36),'Base de données'!$R:$R,0),12),"")</f>
        <v/>
      </c>
      <c r="M44" s="19" t="str">
        <f t="array" ref="M44">IFERROR(INDEX('Base de données'!$A$1:$P$128,MATCH(ROW(B36),'Base de données'!$R:$R,0),13),"")</f>
        <v/>
      </c>
      <c r="N44" s="19" t="str">
        <f t="array" ref="N44">IFERROR(INDEX('Base de données'!$A$1:$P$128,MATCH(ROW(B36),'Base de données'!$R:$R,0),14),"")</f>
        <v/>
      </c>
      <c r="O44" s="19" t="str">
        <f t="array" ref="O44">IFERROR(INDEX('Base de données'!$A$1:$P$128,MATCH(ROW(B36),'Base de données'!$R:$R,0),15),"")</f>
        <v/>
      </c>
      <c r="P44" s="19" t="str">
        <f t="array" ref="P44">IFERROR(INDEX('Base de données'!$A$1:$P$128,MATCH(ROW(B36),'Base de données'!$R:$R,0),16),"")</f>
        <v/>
      </c>
      <c r="Q44" s="11"/>
      <c r="R44" s="11"/>
      <c r="S44" s="11"/>
      <c r="T44" s="11"/>
      <c r="U44" s="11"/>
      <c r="V44" s="11"/>
      <c r="W44" s="11"/>
      <c r="X44" s="11"/>
      <c r="Y44" s="11"/>
      <c r="Z44" s="11"/>
    </row>
    <row r="45" spans="1:26" ht="16" x14ac:dyDescent="0.2">
      <c r="A45" s="19" t="str">
        <f t="array" ref="A45">IFERROR(INDEX('Base de données'!$A$1:$P$128,MATCH(ROW(B37),'Base de données'!R:R,0),1),"")</f>
        <v/>
      </c>
      <c r="B45" s="20" t="str">
        <f t="array" ref="B45">IFERROR(INDEX('Base de données'!$A$1:$P$128,MATCH(ROW(B37),'Base de données'!$R:$R,0),2),"")</f>
        <v/>
      </c>
      <c r="C45" s="19" t="str">
        <f t="array" ref="C45">IFERROR(INDEX('Base de données'!$A$1:$P$128,MATCH(ROW(B37),'Base de données'!$R:$R,0),3),"")</f>
        <v/>
      </c>
      <c r="D45" s="19" t="str">
        <f t="array" ref="D45">IFERROR(INDEX('Base de données'!$A$1:$P$128,MATCH(ROW(B37),'Base de données'!$R:$R,0),4),"")</f>
        <v/>
      </c>
      <c r="E45" s="19" t="str">
        <f t="array" ref="E45">IFERROR(INDEX('Base de données'!$A$1:$P$128,MATCH(ROW(B37),'Base de données'!$R:$R,0),5),"")</f>
        <v/>
      </c>
      <c r="F45" s="19" t="str">
        <f t="array" ref="F45">IFERROR(INDEX('Base de données'!$A$1:$P$128,MATCH(ROW(B37),'Base de données'!$R:$R,0),6),"")</f>
        <v/>
      </c>
      <c r="G45" s="21" t="str">
        <f t="array" ref="G45">IFERROR(INDEX('Base de données'!$A$1:$P$128,MATCH(ROW(B37),'Base de données'!$R:$R,0),7),"")</f>
        <v/>
      </c>
      <c r="H45" s="19" t="str">
        <f t="array" ref="H45">IFERROR(INDEX('Base de données'!$A$1:$P$128,MATCH(ROW(B37),'Base de données'!$R:$R,0),8),"")</f>
        <v/>
      </c>
      <c r="I45" s="19" t="str">
        <f t="array" ref="I45">IFERROR(INDEX('Base de données'!$A$1:$P$128,MATCH(ROW(B37),'Base de données'!$R:$R,0),9),"")</f>
        <v/>
      </c>
      <c r="J45" s="19" t="str">
        <f t="array" ref="J45">IFERROR(INDEX('Base de données'!$A$1:$P$128,MATCH(ROW(B37),'Base de données'!$R:$R,0),10),"")</f>
        <v/>
      </c>
      <c r="K45" s="19" t="str">
        <f t="array" ref="K45">IFERROR(INDEX('Base de données'!$A$1:$P$128,MATCH(ROW(B37),'Base de données'!$R:$R,0),11),"")</f>
        <v/>
      </c>
      <c r="L45" s="19" t="str">
        <f t="array" ref="L45">IFERROR(INDEX('Base de données'!$A$1:$P$128,MATCH(ROW(B37),'Base de données'!$R:$R,0),12),"")</f>
        <v/>
      </c>
      <c r="M45" s="19" t="str">
        <f t="array" ref="M45">IFERROR(INDEX('Base de données'!$A$1:$P$128,MATCH(ROW(B37),'Base de données'!$R:$R,0),13),"")</f>
        <v/>
      </c>
      <c r="N45" s="19" t="str">
        <f t="array" ref="N45">IFERROR(INDEX('Base de données'!$A$1:$P$128,MATCH(ROW(B37),'Base de données'!$R:$R,0),14),"")</f>
        <v/>
      </c>
      <c r="O45" s="19" t="str">
        <f t="array" ref="O45">IFERROR(INDEX('Base de données'!$A$1:$P$128,MATCH(ROW(B37),'Base de données'!$R:$R,0),15),"")</f>
        <v/>
      </c>
      <c r="P45" s="19" t="str">
        <f t="array" ref="P45">IFERROR(INDEX('Base de données'!$A$1:$P$128,MATCH(ROW(B37),'Base de données'!$R:$R,0),16),"")</f>
        <v/>
      </c>
      <c r="Q45" s="11"/>
      <c r="R45" s="11"/>
      <c r="S45" s="11"/>
      <c r="T45" s="11"/>
      <c r="U45" s="11"/>
      <c r="V45" s="11"/>
      <c r="W45" s="11"/>
      <c r="X45" s="11"/>
      <c r="Y45" s="11"/>
      <c r="Z45" s="11"/>
    </row>
    <row r="46" spans="1:26" ht="16" x14ac:dyDescent="0.2">
      <c r="A46" s="19" t="str">
        <f t="array" ref="A46">IFERROR(INDEX('Base de données'!$A$1:$P$128,MATCH(ROW(B38),'Base de données'!R:R,0),1),"")</f>
        <v/>
      </c>
      <c r="B46" s="19" t="str">
        <f t="array" ref="B46">IFERROR(INDEX('Base de données'!$A$1:$P$128,MATCH(ROW(B38),'Base de données'!$R:$R,0),2),"")</f>
        <v/>
      </c>
      <c r="C46" s="19" t="str">
        <f t="array" ref="C46">IFERROR(INDEX('Base de données'!$A$1:$P$128,MATCH(ROW(B38),'Base de données'!$R:$R,0),3),"")</f>
        <v/>
      </c>
      <c r="D46" s="19" t="str">
        <f t="array" ref="D46">IFERROR(INDEX('Base de données'!$A$1:$P$128,MATCH(ROW(B38),'Base de données'!$R:$R,0),4),"")</f>
        <v/>
      </c>
      <c r="E46" s="19" t="str">
        <f t="array" ref="E46">IFERROR(INDEX('Base de données'!$A$1:$P$128,MATCH(ROW(B38),'Base de données'!$R:$R,0),5),"")</f>
        <v/>
      </c>
      <c r="F46" s="19" t="str">
        <f t="array" ref="F46">IFERROR(INDEX('Base de données'!$A$1:$P$128,MATCH(ROW(B38),'Base de données'!$R:$R,0),6),"")</f>
        <v/>
      </c>
      <c r="G46" s="21" t="str">
        <f t="array" ref="G46">IFERROR(INDEX('Base de données'!$A$1:$P$128,MATCH(ROW(B38),'Base de données'!$R:$R,0),7),"")</f>
        <v/>
      </c>
      <c r="H46" s="19" t="str">
        <f t="array" ref="H46">IFERROR(INDEX('Base de données'!$A$1:$P$128,MATCH(ROW(B38),'Base de données'!$R:$R,0),8),"")</f>
        <v/>
      </c>
      <c r="I46" s="19" t="str">
        <f t="array" ref="I46">IFERROR(INDEX('Base de données'!$A$1:$P$128,MATCH(ROW(B38),'Base de données'!$R:$R,0),9),"")</f>
        <v/>
      </c>
      <c r="J46" s="19" t="str">
        <f t="array" ref="J46">IFERROR(INDEX('Base de données'!$A$1:$P$128,MATCH(ROW(B38),'Base de données'!$R:$R,0),10),"")</f>
        <v/>
      </c>
      <c r="K46" s="19" t="str">
        <f t="array" ref="K46">IFERROR(INDEX('Base de données'!$A$1:$P$128,MATCH(ROW(B38),'Base de données'!$R:$R,0),11),"")</f>
        <v/>
      </c>
      <c r="L46" s="19" t="str">
        <f t="array" ref="L46">IFERROR(INDEX('Base de données'!$A$1:$P$128,MATCH(ROW(B38),'Base de données'!$R:$R,0),12),"")</f>
        <v/>
      </c>
      <c r="M46" s="19" t="str">
        <f t="array" ref="M46">IFERROR(INDEX('Base de données'!$A$1:$P$128,MATCH(ROW(B38),'Base de données'!$R:$R,0),13),"")</f>
        <v/>
      </c>
      <c r="N46" s="19" t="str">
        <f t="array" ref="N46">IFERROR(INDEX('Base de données'!$A$1:$P$128,MATCH(ROW(B38),'Base de données'!$R:$R,0),14),"")</f>
        <v/>
      </c>
      <c r="O46" s="19" t="str">
        <f t="array" ref="O46">IFERROR(INDEX('Base de données'!$A$1:$P$128,MATCH(ROW(B38),'Base de données'!$R:$R,0),15),"")</f>
        <v/>
      </c>
      <c r="P46" s="19" t="str">
        <f t="array" ref="P46">IFERROR(INDEX('Base de données'!$A$1:$P$128,MATCH(ROW(B38),'Base de données'!$R:$R,0),16),"")</f>
        <v/>
      </c>
      <c r="Q46" s="11"/>
      <c r="R46" s="11"/>
      <c r="S46" s="11"/>
      <c r="T46" s="11"/>
      <c r="U46" s="11"/>
      <c r="V46" s="11"/>
      <c r="W46" s="11"/>
      <c r="X46" s="11"/>
      <c r="Y46" s="11"/>
      <c r="Z46" s="11"/>
    </row>
    <row r="47" spans="1:26" ht="16" x14ac:dyDescent="0.2">
      <c r="A47" s="19" t="str">
        <f t="array" ref="A47">IFERROR(INDEX('Base de données'!$A$1:$P$128,MATCH(ROW(B39),'Base de données'!R:R,0),1),"")</f>
        <v/>
      </c>
      <c r="B47" s="19" t="str">
        <f t="array" ref="B47">IFERROR(INDEX('Base de données'!$A$1:$P$128,MATCH(ROW(B39),'Base de données'!$R:$R,0),2),"")</f>
        <v/>
      </c>
      <c r="C47" s="19" t="str">
        <f t="array" ref="C47">IFERROR(INDEX('Base de données'!$A$1:$P$128,MATCH(ROW(B39),'Base de données'!$R:$R,0),3),"")</f>
        <v/>
      </c>
      <c r="D47" s="19" t="str">
        <f t="array" ref="D47">IFERROR(INDEX('Base de données'!$A$1:$P$128,MATCH(ROW(B39),'Base de données'!$R:$R,0),4),"")</f>
        <v/>
      </c>
      <c r="E47" s="19" t="str">
        <f t="array" ref="E47">IFERROR(INDEX('Base de données'!$A$1:$P$128,MATCH(ROW(B39),'Base de données'!$R:$R,0),5),"")</f>
        <v/>
      </c>
      <c r="F47" s="19" t="str">
        <f t="array" ref="F47">IFERROR(INDEX('Base de données'!$A$1:$P$128,MATCH(ROW(B39),'Base de données'!$R:$R,0),6),"")</f>
        <v/>
      </c>
      <c r="G47" s="21" t="str">
        <f t="array" ref="G47">IFERROR(INDEX('Base de données'!$A$1:$P$128,MATCH(ROW(B39),'Base de données'!$R:$R,0),7),"")</f>
        <v/>
      </c>
      <c r="H47" s="19" t="str">
        <f t="array" ref="H47">IFERROR(INDEX('Base de données'!$A$1:$P$128,MATCH(ROW(B39),'Base de données'!$R:$R,0),8),"")</f>
        <v/>
      </c>
      <c r="I47" s="19" t="str">
        <f t="array" ref="I47">IFERROR(INDEX('Base de données'!$A$1:$P$128,MATCH(ROW(B39),'Base de données'!$R:$R,0),9),"")</f>
        <v/>
      </c>
      <c r="J47" s="19" t="str">
        <f t="array" ref="J47">IFERROR(INDEX('Base de données'!$A$1:$P$128,MATCH(ROW(B39),'Base de données'!$R:$R,0),10),"")</f>
        <v/>
      </c>
      <c r="K47" s="19" t="str">
        <f t="array" ref="K47">IFERROR(INDEX('Base de données'!$A$1:$P$128,MATCH(ROW(B39),'Base de données'!$R:$R,0),11),"")</f>
        <v/>
      </c>
      <c r="L47" s="19" t="str">
        <f t="array" ref="L47">IFERROR(INDEX('Base de données'!$A$1:$P$128,MATCH(ROW(B39),'Base de données'!$R:$R,0),12),"")</f>
        <v/>
      </c>
      <c r="M47" s="19" t="str">
        <f t="array" ref="M47">IFERROR(INDEX('Base de données'!$A$1:$P$128,MATCH(ROW(B39),'Base de données'!$R:$R,0),13),"")</f>
        <v/>
      </c>
      <c r="N47" s="19" t="str">
        <f t="array" ref="N47">IFERROR(INDEX('Base de données'!$A$1:$P$128,MATCH(ROW(B39),'Base de données'!$R:$R,0),14),"")</f>
        <v/>
      </c>
      <c r="O47" s="19" t="str">
        <f t="array" ref="O47">IFERROR(INDEX('Base de données'!$A$1:$P$128,MATCH(ROW(B39),'Base de données'!$R:$R,0),15),"")</f>
        <v/>
      </c>
      <c r="P47" s="19" t="str">
        <f t="array" ref="P47">IFERROR(INDEX('Base de données'!$A$1:$P$128,MATCH(ROW(B39),'Base de données'!$R:$R,0),16),"")</f>
        <v/>
      </c>
      <c r="Q47" s="11"/>
      <c r="R47" s="11"/>
      <c r="S47" s="11"/>
      <c r="T47" s="11"/>
      <c r="U47" s="11"/>
      <c r="V47" s="11"/>
      <c r="W47" s="11"/>
      <c r="X47" s="11"/>
      <c r="Y47" s="11"/>
      <c r="Z47" s="11"/>
    </row>
    <row r="48" spans="1:26" ht="16" x14ac:dyDescent="0.2">
      <c r="A48" s="19" t="str">
        <f t="array" ref="A48">IFERROR(INDEX('Base de données'!$A$1:$P$128,MATCH(ROW(B40),'Base de données'!R:R,0),1),"")</f>
        <v/>
      </c>
      <c r="B48" s="20" t="str">
        <f t="array" ref="B48">IFERROR(INDEX('Base de données'!$A$1:$P$128,MATCH(ROW(B40),'Base de données'!$R:$R,0),2),"")</f>
        <v/>
      </c>
      <c r="C48" s="19" t="str">
        <f t="array" ref="C48">IFERROR(INDEX('Base de données'!$A$1:$P$128,MATCH(ROW(B40),'Base de données'!$R:$R,0),3),"")</f>
        <v/>
      </c>
      <c r="D48" s="19" t="str">
        <f t="array" ref="D48">IFERROR(INDEX('Base de données'!$A$1:$P$128,MATCH(ROW(B40),'Base de données'!$R:$R,0),4),"")</f>
        <v/>
      </c>
      <c r="E48" s="19" t="str">
        <f t="array" ref="E48">IFERROR(INDEX('Base de données'!$A$1:$P$128,MATCH(ROW(B40),'Base de données'!$R:$R,0),5),"")</f>
        <v/>
      </c>
      <c r="F48" s="19" t="str">
        <f t="array" ref="F48">IFERROR(INDEX('Base de données'!$A$1:$P$128,MATCH(ROW(B40),'Base de données'!$R:$R,0),6),"")</f>
        <v/>
      </c>
      <c r="G48" s="21" t="str">
        <f t="array" ref="G48">IFERROR(INDEX('Base de données'!$A$1:$P$128,MATCH(ROW(B40),'Base de données'!$R:$R,0),7),"")</f>
        <v/>
      </c>
      <c r="H48" s="19" t="str">
        <f t="array" ref="H48">IFERROR(INDEX('Base de données'!$A$1:$P$128,MATCH(ROW(B40),'Base de données'!$R:$R,0),8),"")</f>
        <v/>
      </c>
      <c r="I48" s="19" t="str">
        <f t="array" ref="I48">IFERROR(INDEX('Base de données'!$A$1:$P$128,MATCH(ROW(B40),'Base de données'!$R:$R,0),9),"")</f>
        <v/>
      </c>
      <c r="J48" s="19" t="str">
        <f t="array" ref="J48">IFERROR(INDEX('Base de données'!$A$1:$P$128,MATCH(ROW(B40),'Base de données'!$R:$R,0),10),"")</f>
        <v/>
      </c>
      <c r="K48" s="19" t="str">
        <f t="array" ref="K48">IFERROR(INDEX('Base de données'!$A$1:$P$128,MATCH(ROW(B40),'Base de données'!$R:$R,0),11),"")</f>
        <v/>
      </c>
      <c r="L48" s="19" t="str">
        <f t="array" ref="L48">IFERROR(INDEX('Base de données'!$A$1:$P$128,MATCH(ROW(B40),'Base de données'!$R:$R,0),12),"")</f>
        <v/>
      </c>
      <c r="M48" s="19" t="str">
        <f t="array" ref="M48">IFERROR(INDEX('Base de données'!$A$1:$P$128,MATCH(ROW(B40),'Base de données'!$R:$R,0),13),"")</f>
        <v/>
      </c>
      <c r="N48" s="19" t="str">
        <f t="array" ref="N48">IFERROR(INDEX('Base de données'!$A$1:$P$128,MATCH(ROW(B40),'Base de données'!$R:$R,0),14),"")</f>
        <v/>
      </c>
      <c r="O48" s="19" t="str">
        <f t="array" ref="O48">IFERROR(INDEX('Base de données'!$A$1:$P$128,MATCH(ROW(B40),'Base de données'!$R:$R,0),15),"")</f>
        <v/>
      </c>
      <c r="P48" s="19" t="str">
        <f t="array" ref="P48">IFERROR(INDEX('Base de données'!$A$1:$P$128,MATCH(ROW(B40),'Base de données'!$R:$R,0),16),"")</f>
        <v/>
      </c>
      <c r="Q48" s="11"/>
      <c r="R48" s="11"/>
      <c r="S48" s="11"/>
      <c r="T48" s="11"/>
      <c r="U48" s="11"/>
      <c r="V48" s="11"/>
      <c r="W48" s="11"/>
      <c r="X48" s="11"/>
      <c r="Y48" s="11"/>
      <c r="Z48" s="11"/>
    </row>
    <row r="49" spans="1:26" ht="16" x14ac:dyDescent="0.2">
      <c r="A49" s="19" t="str">
        <f t="array" ref="A49">IFERROR(INDEX('Base de données'!$A$1:$P$128,MATCH(ROW(B41),'Base de données'!R:R,0),1),"")</f>
        <v/>
      </c>
      <c r="B49" s="19" t="str">
        <f t="array" ref="B49">IFERROR(INDEX('Base de données'!$A$1:$P$128,MATCH(ROW(B41),'Base de données'!$R:$R,0),2),"")</f>
        <v/>
      </c>
      <c r="C49" s="19" t="str">
        <f t="array" ref="C49">IFERROR(INDEX('Base de données'!$A$1:$P$128,MATCH(ROW(B41),'Base de données'!$R:$R,0),3),"")</f>
        <v/>
      </c>
      <c r="D49" s="19" t="str">
        <f t="array" ref="D49">IFERROR(INDEX('Base de données'!$A$1:$P$128,MATCH(ROW(B41),'Base de données'!$R:$R,0),4),"")</f>
        <v/>
      </c>
      <c r="E49" s="19" t="str">
        <f t="array" ref="E49">IFERROR(INDEX('Base de données'!$A$1:$P$128,MATCH(ROW(B41),'Base de données'!$R:$R,0),5),"")</f>
        <v/>
      </c>
      <c r="F49" s="19" t="str">
        <f t="array" ref="F49">IFERROR(INDEX('Base de données'!$A$1:$P$128,MATCH(ROW(B41),'Base de données'!$R:$R,0),6),"")</f>
        <v/>
      </c>
      <c r="G49" s="21" t="str">
        <f t="array" ref="G49">IFERROR(INDEX('Base de données'!$A$1:$P$128,MATCH(ROW(B41),'Base de données'!$R:$R,0),7),"")</f>
        <v/>
      </c>
      <c r="H49" s="19" t="str">
        <f t="array" ref="H49">IFERROR(INDEX('Base de données'!$A$1:$P$128,MATCH(ROW(B41),'Base de données'!$R:$R,0),8),"")</f>
        <v/>
      </c>
      <c r="I49" s="19" t="str">
        <f t="array" ref="I49">IFERROR(INDEX('Base de données'!$A$1:$P$128,MATCH(ROW(B41),'Base de données'!$R:$R,0),9),"")</f>
        <v/>
      </c>
      <c r="J49" s="19" t="str">
        <f t="array" ref="J49">IFERROR(INDEX('Base de données'!$A$1:$P$128,MATCH(ROW(B41),'Base de données'!$R:$R,0),10),"")</f>
        <v/>
      </c>
      <c r="K49" s="19" t="str">
        <f t="array" ref="K49">IFERROR(INDEX('Base de données'!$A$1:$P$128,MATCH(ROW(B41),'Base de données'!$R:$R,0),11),"")</f>
        <v/>
      </c>
      <c r="L49" s="19" t="str">
        <f t="array" ref="L49">IFERROR(INDEX('Base de données'!$A$1:$P$128,MATCH(ROW(B41),'Base de données'!$R:$R,0),12),"")</f>
        <v/>
      </c>
      <c r="M49" s="19" t="str">
        <f t="array" ref="M49">IFERROR(INDEX('Base de données'!$A$1:$P$128,MATCH(ROW(B41),'Base de données'!$R:$R,0),13),"")</f>
        <v/>
      </c>
      <c r="N49" s="19" t="str">
        <f t="array" ref="N49">IFERROR(INDEX('Base de données'!$A$1:$P$128,MATCH(ROW(B41),'Base de données'!$R:$R,0),14),"")</f>
        <v/>
      </c>
      <c r="O49" s="19" t="str">
        <f t="array" ref="O49">IFERROR(INDEX('Base de données'!$A$1:$P$128,MATCH(ROW(B41),'Base de données'!$R:$R,0),15),"")</f>
        <v/>
      </c>
      <c r="P49" s="19" t="str">
        <f t="array" ref="P49">IFERROR(INDEX('Base de données'!$A$1:$P$128,MATCH(ROW(B41),'Base de données'!$R:$R,0),16),"")</f>
        <v/>
      </c>
      <c r="Q49" s="11"/>
      <c r="R49" s="11"/>
      <c r="S49" s="11"/>
      <c r="T49" s="11"/>
      <c r="U49" s="11"/>
      <c r="V49" s="11"/>
      <c r="W49" s="11"/>
      <c r="X49" s="11"/>
      <c r="Y49" s="11"/>
      <c r="Z49" s="11"/>
    </row>
    <row r="50" spans="1:26" ht="16" x14ac:dyDescent="0.2">
      <c r="A50" s="19" t="str">
        <f t="array" ref="A50">IFERROR(INDEX('Base de données'!$A$1:$P$128,MATCH(ROW(B42),'Base de données'!R:R,0),1),"")</f>
        <v/>
      </c>
      <c r="B50" s="20" t="str">
        <f t="array" ref="B50">IFERROR(INDEX('Base de données'!$A$1:$P$128,MATCH(ROW(B42),'Base de données'!$R:$R,0),2),"")</f>
        <v/>
      </c>
      <c r="C50" s="19" t="str">
        <f t="array" ref="C50">IFERROR(INDEX('Base de données'!$A$1:$P$128,MATCH(ROW(B42),'Base de données'!$R:$R,0),3),"")</f>
        <v/>
      </c>
      <c r="D50" s="19" t="str">
        <f t="array" ref="D50">IFERROR(INDEX('Base de données'!$A$1:$P$128,MATCH(ROW(B42),'Base de données'!$R:$R,0),4),"")</f>
        <v/>
      </c>
      <c r="E50" s="19" t="str">
        <f t="array" ref="E50">IFERROR(INDEX('Base de données'!$A$1:$P$128,MATCH(ROW(B42),'Base de données'!$R:$R,0),5),"")</f>
        <v/>
      </c>
      <c r="F50" s="19" t="str">
        <f t="array" ref="F50">IFERROR(INDEX('Base de données'!$A$1:$P$128,MATCH(ROW(B42),'Base de données'!$R:$R,0),6),"")</f>
        <v/>
      </c>
      <c r="G50" s="21" t="str">
        <f t="array" ref="G50">IFERROR(INDEX('Base de données'!$A$1:$P$128,MATCH(ROW(B42),'Base de données'!$R:$R,0),7),"")</f>
        <v/>
      </c>
      <c r="H50" s="19" t="str">
        <f t="array" ref="H50">IFERROR(INDEX('Base de données'!$A$1:$P$128,MATCH(ROW(B42),'Base de données'!$R:$R,0),8),"")</f>
        <v/>
      </c>
      <c r="I50" s="19" t="str">
        <f t="array" ref="I50">IFERROR(INDEX('Base de données'!$A$1:$P$128,MATCH(ROW(B42),'Base de données'!$R:$R,0),9),"")</f>
        <v/>
      </c>
      <c r="J50" s="19" t="str">
        <f t="array" ref="J50">IFERROR(INDEX('Base de données'!$A$1:$P$128,MATCH(ROW(B42),'Base de données'!$R:$R,0),10),"")</f>
        <v/>
      </c>
      <c r="K50" s="19" t="str">
        <f t="array" ref="K50">IFERROR(INDEX('Base de données'!$A$1:$P$128,MATCH(ROW(B42),'Base de données'!$R:$R,0),11),"")</f>
        <v/>
      </c>
      <c r="L50" s="19" t="str">
        <f t="array" ref="L50">IFERROR(INDEX('Base de données'!$A$1:$P$128,MATCH(ROW(B42),'Base de données'!$R:$R,0),12),"")</f>
        <v/>
      </c>
      <c r="M50" s="19" t="str">
        <f t="array" ref="M50">IFERROR(INDEX('Base de données'!$A$1:$P$128,MATCH(ROW(B42),'Base de données'!$R:$R,0),13),"")</f>
        <v/>
      </c>
      <c r="N50" s="19" t="str">
        <f t="array" ref="N50">IFERROR(INDEX('Base de données'!$A$1:$P$128,MATCH(ROW(B42),'Base de données'!$R:$R,0),14),"")</f>
        <v/>
      </c>
      <c r="O50" s="19" t="str">
        <f t="array" ref="O50">IFERROR(INDEX('Base de données'!$A$1:$P$128,MATCH(ROW(B42),'Base de données'!$R:$R,0),15),"")</f>
        <v/>
      </c>
      <c r="P50" s="19" t="str">
        <f t="array" ref="P50">IFERROR(INDEX('Base de données'!$A$1:$P$128,MATCH(ROW(B42),'Base de données'!$R:$R,0),16),"")</f>
        <v/>
      </c>
      <c r="Q50" s="11"/>
      <c r="R50" s="11"/>
      <c r="S50" s="11"/>
      <c r="T50" s="11"/>
      <c r="U50" s="11"/>
      <c r="V50" s="11"/>
      <c r="W50" s="11"/>
      <c r="X50" s="11"/>
      <c r="Y50" s="11"/>
      <c r="Z50" s="11"/>
    </row>
    <row r="51" spans="1:26" ht="16" x14ac:dyDescent="0.2">
      <c r="A51" s="19" t="str">
        <f t="array" ref="A51">IFERROR(INDEX('Base de données'!$A$1:$P$128,MATCH(ROW(B43),'Base de données'!R:R,0),1),"")</f>
        <v/>
      </c>
      <c r="B51" s="19" t="str">
        <f t="array" ref="B51">IFERROR(INDEX('Base de données'!$A$1:$P$128,MATCH(ROW(B43),'Base de données'!$R:$R,0),2),"")</f>
        <v/>
      </c>
      <c r="C51" s="19" t="str">
        <f t="array" ref="C51">IFERROR(INDEX('Base de données'!$A$1:$P$128,MATCH(ROW(B43),'Base de données'!$R:$R,0),3),"")</f>
        <v/>
      </c>
      <c r="D51" s="19" t="str">
        <f t="array" ref="D51">IFERROR(INDEX('Base de données'!$A$1:$P$128,MATCH(ROW(B43),'Base de données'!$R:$R,0),4),"")</f>
        <v/>
      </c>
      <c r="E51" s="19" t="str">
        <f t="array" ref="E51">IFERROR(INDEX('Base de données'!$A$1:$P$128,MATCH(ROW(B43),'Base de données'!$R:$R,0),5),"")</f>
        <v/>
      </c>
      <c r="F51" s="19" t="str">
        <f t="array" ref="F51">IFERROR(INDEX('Base de données'!$A$1:$P$128,MATCH(ROW(B43),'Base de données'!$R:$R,0),6),"")</f>
        <v/>
      </c>
      <c r="G51" s="21" t="str">
        <f t="array" ref="G51">IFERROR(INDEX('Base de données'!$A$1:$P$128,MATCH(ROW(B43),'Base de données'!$R:$R,0),7),"")</f>
        <v/>
      </c>
      <c r="H51" s="19" t="str">
        <f t="array" ref="H51">IFERROR(INDEX('Base de données'!$A$1:$P$128,MATCH(ROW(B43),'Base de données'!$R:$R,0),8),"")</f>
        <v/>
      </c>
      <c r="I51" s="19" t="str">
        <f t="array" ref="I51">IFERROR(INDEX('Base de données'!$A$1:$P$128,MATCH(ROW(B43),'Base de données'!$R:$R,0),9),"")</f>
        <v/>
      </c>
      <c r="J51" s="19" t="str">
        <f t="array" ref="J51">IFERROR(INDEX('Base de données'!$A$1:$P$128,MATCH(ROW(B43),'Base de données'!$R:$R,0),10),"")</f>
        <v/>
      </c>
      <c r="K51" s="19" t="str">
        <f t="array" ref="K51">IFERROR(INDEX('Base de données'!$A$1:$P$128,MATCH(ROW(B43),'Base de données'!$R:$R,0),11),"")</f>
        <v/>
      </c>
      <c r="L51" s="19" t="str">
        <f t="array" ref="L51">IFERROR(INDEX('Base de données'!$A$1:$P$128,MATCH(ROW(B43),'Base de données'!$R:$R,0),12),"")</f>
        <v/>
      </c>
      <c r="M51" s="19" t="str">
        <f t="array" ref="M51">IFERROR(INDEX('Base de données'!$A$1:$P$128,MATCH(ROW(B43),'Base de données'!$R:$R,0),13),"")</f>
        <v/>
      </c>
      <c r="N51" s="19" t="str">
        <f t="array" ref="N51">IFERROR(INDEX('Base de données'!$A$1:$P$128,MATCH(ROW(B43),'Base de données'!$R:$R,0),14),"")</f>
        <v/>
      </c>
      <c r="O51" s="19" t="str">
        <f t="array" ref="O51">IFERROR(INDEX('Base de données'!$A$1:$P$128,MATCH(ROW(B43),'Base de données'!$R:$R,0),15),"")</f>
        <v/>
      </c>
      <c r="P51" s="19" t="str">
        <f t="array" ref="P51">IFERROR(INDEX('Base de données'!$A$1:$P$128,MATCH(ROW(B43),'Base de données'!$R:$R,0),16),"")</f>
        <v/>
      </c>
      <c r="Q51" s="11"/>
      <c r="R51" s="11"/>
      <c r="S51" s="11"/>
      <c r="T51" s="11"/>
      <c r="U51" s="11"/>
      <c r="V51" s="11"/>
      <c r="W51" s="11"/>
      <c r="X51" s="11"/>
      <c r="Y51" s="11"/>
      <c r="Z51" s="11"/>
    </row>
    <row r="52" spans="1:26" ht="16" x14ac:dyDescent="0.2">
      <c r="A52" s="19" t="str">
        <f t="array" ref="A52">IFERROR(INDEX('Base de données'!$A$1:$P$128,MATCH(ROW(B44),'Base de données'!R:R,0),1),"")</f>
        <v/>
      </c>
      <c r="B52" s="20" t="str">
        <f t="array" ref="B52">IFERROR(INDEX('Base de données'!$A$1:$P$128,MATCH(ROW(B44),'Base de données'!$R:$R,0),2),"")</f>
        <v/>
      </c>
      <c r="C52" s="19" t="str">
        <f t="array" ref="C52">IFERROR(INDEX('Base de données'!$A$1:$P$128,MATCH(ROW(B44),'Base de données'!$R:$R,0),3),"")</f>
        <v/>
      </c>
      <c r="D52" s="19" t="str">
        <f t="array" ref="D52">IFERROR(INDEX('Base de données'!$A$1:$P$128,MATCH(ROW(B44),'Base de données'!$R:$R,0),4),"")</f>
        <v/>
      </c>
      <c r="E52" s="19" t="str">
        <f t="array" ref="E52">IFERROR(INDEX('Base de données'!$A$1:$P$128,MATCH(ROW(B44),'Base de données'!$R:$R,0),5),"")</f>
        <v/>
      </c>
      <c r="F52" s="19" t="str">
        <f t="array" ref="F52">IFERROR(INDEX('Base de données'!$A$1:$P$128,MATCH(ROW(B44),'Base de données'!$R:$R,0),6),"")</f>
        <v/>
      </c>
      <c r="G52" s="21" t="str">
        <f t="array" ref="G52">IFERROR(INDEX('Base de données'!$A$1:$P$128,MATCH(ROW(B44),'Base de données'!$R:$R,0),7),"")</f>
        <v/>
      </c>
      <c r="H52" s="19" t="str">
        <f t="array" ref="H52">IFERROR(INDEX('Base de données'!$A$1:$P$128,MATCH(ROW(B44),'Base de données'!$R:$R,0),8),"")</f>
        <v/>
      </c>
      <c r="I52" s="19" t="str">
        <f t="array" ref="I52">IFERROR(INDEX('Base de données'!$A$1:$P$128,MATCH(ROW(B44),'Base de données'!$R:$R,0),9),"")</f>
        <v/>
      </c>
      <c r="J52" s="19" t="str">
        <f t="array" ref="J52">IFERROR(INDEX('Base de données'!$A$1:$P$128,MATCH(ROW(B44),'Base de données'!$R:$R,0),10),"")</f>
        <v/>
      </c>
      <c r="K52" s="20" t="str">
        <f t="array" ref="K52">IFERROR(INDEX('Base de données'!$A$1:$P$128,MATCH(ROW(B44),'Base de données'!$R:$R,0),11),"")</f>
        <v/>
      </c>
      <c r="L52" s="19" t="str">
        <f t="array" ref="L52">IFERROR(INDEX('Base de données'!$A$1:$P$128,MATCH(ROW(B44),'Base de données'!$R:$R,0),12),"")</f>
        <v/>
      </c>
      <c r="M52" s="19" t="str">
        <f t="array" ref="M52">IFERROR(INDEX('Base de données'!$A$1:$P$128,MATCH(ROW(B44),'Base de données'!$R:$R,0),13),"")</f>
        <v/>
      </c>
      <c r="N52" s="19" t="str">
        <f t="array" ref="N52">IFERROR(INDEX('Base de données'!$A$1:$P$128,MATCH(ROW(B44),'Base de données'!$R:$R,0),14),"")</f>
        <v/>
      </c>
      <c r="O52" s="19" t="str">
        <f t="array" ref="O52">IFERROR(INDEX('Base de données'!$A$1:$P$128,MATCH(ROW(B44),'Base de données'!$R:$R,0),15),"")</f>
        <v/>
      </c>
      <c r="P52" s="19" t="str">
        <f t="array" ref="P52">IFERROR(INDEX('Base de données'!$A$1:$P$128,MATCH(ROW(B44),'Base de données'!$R:$R,0),16),"")</f>
        <v/>
      </c>
      <c r="Q52" s="11"/>
      <c r="R52" s="11"/>
      <c r="S52" s="11"/>
      <c r="T52" s="11"/>
      <c r="U52" s="11"/>
      <c r="V52" s="11"/>
      <c r="W52" s="11"/>
      <c r="X52" s="11"/>
      <c r="Y52" s="11"/>
      <c r="Z52" s="11"/>
    </row>
    <row r="53" spans="1:26" ht="16" x14ac:dyDescent="0.2">
      <c r="A53" s="19" t="str">
        <f t="array" ref="A53">IFERROR(INDEX('Base de données'!$A$1:$P$128,MATCH(ROW(B45),'Base de données'!R:R,0),1),"")</f>
        <v/>
      </c>
      <c r="B53" s="20" t="str">
        <f t="array" ref="B53">IFERROR(INDEX('Base de données'!$A$1:$P$128,MATCH(ROW(B45),'Base de données'!$R:$R,0),2),"")</f>
        <v/>
      </c>
      <c r="C53" s="19" t="str">
        <f t="array" ref="C53">IFERROR(INDEX('Base de données'!$A$1:$P$128,MATCH(ROW(B45),'Base de données'!$R:$R,0),3),"")</f>
        <v/>
      </c>
      <c r="D53" s="19" t="str">
        <f t="array" ref="D53">IFERROR(INDEX('Base de données'!$A$1:$P$128,MATCH(ROW(B45),'Base de données'!$R:$R,0),4),"")</f>
        <v/>
      </c>
      <c r="E53" s="19" t="str">
        <f t="array" ref="E53">IFERROR(INDEX('Base de données'!$A$1:$P$128,MATCH(ROW(B45),'Base de données'!$R:$R,0),5),"")</f>
        <v/>
      </c>
      <c r="F53" s="19" t="str">
        <f t="array" ref="F53">IFERROR(INDEX('Base de données'!$A$1:$P$128,MATCH(ROW(B45),'Base de données'!$R:$R,0),6),"")</f>
        <v/>
      </c>
      <c r="G53" s="21" t="str">
        <f t="array" ref="G53">IFERROR(INDEX('Base de données'!$A$1:$P$128,MATCH(ROW(B45),'Base de données'!$R:$R,0),7),"")</f>
        <v/>
      </c>
      <c r="H53" s="19" t="str">
        <f t="array" ref="H53">IFERROR(INDEX('Base de données'!$A$1:$P$128,MATCH(ROW(B45),'Base de données'!$R:$R,0),8),"")</f>
        <v/>
      </c>
      <c r="I53" s="19" t="str">
        <f t="array" ref="I53">IFERROR(INDEX('Base de données'!$A$1:$P$128,MATCH(ROW(B45),'Base de données'!$R:$R,0),9),"")</f>
        <v/>
      </c>
      <c r="J53" s="19" t="str">
        <f t="array" ref="J53">IFERROR(INDEX('Base de données'!$A$1:$P$128,MATCH(ROW(B45),'Base de données'!$R:$R,0),10),"")</f>
        <v/>
      </c>
      <c r="K53" s="19" t="str">
        <f t="array" ref="K53">IFERROR(INDEX('Base de données'!$A$1:$P$128,MATCH(ROW(B45),'Base de données'!$R:$R,0),11),"")</f>
        <v/>
      </c>
      <c r="L53" s="19" t="str">
        <f t="array" ref="L53">IFERROR(INDEX('Base de données'!$A$1:$P$128,MATCH(ROW(B45),'Base de données'!$R:$R,0),12),"")</f>
        <v/>
      </c>
      <c r="M53" s="19" t="str">
        <f t="array" ref="M53">IFERROR(INDEX('Base de données'!$A$1:$P$128,MATCH(ROW(B45),'Base de données'!$R:$R,0),13),"")</f>
        <v/>
      </c>
      <c r="N53" s="19" t="str">
        <f t="array" ref="N53">IFERROR(INDEX('Base de données'!$A$1:$P$128,MATCH(ROW(B45),'Base de données'!$R:$R,0),14),"")</f>
        <v/>
      </c>
      <c r="O53" s="19" t="str">
        <f t="array" ref="O53">IFERROR(INDEX('Base de données'!$A$1:$P$128,MATCH(ROW(B45),'Base de données'!$R:$R,0),15),"")</f>
        <v/>
      </c>
      <c r="P53" s="19" t="str">
        <f t="array" ref="P53">IFERROR(INDEX('Base de données'!$A$1:$P$128,MATCH(ROW(B45),'Base de données'!$R:$R,0),16),"")</f>
        <v/>
      </c>
      <c r="Q53" s="11"/>
      <c r="R53" s="11"/>
      <c r="S53" s="11"/>
      <c r="T53" s="11"/>
      <c r="U53" s="11"/>
      <c r="V53" s="11"/>
      <c r="W53" s="11"/>
      <c r="X53" s="11"/>
      <c r="Y53" s="11"/>
      <c r="Z53" s="11"/>
    </row>
    <row r="54" spans="1:26" ht="16" x14ac:dyDescent="0.2">
      <c r="A54" s="19" t="str">
        <f t="array" ref="A54">IFERROR(INDEX('Base de données'!$A$1:$P$128,MATCH(ROW(B46),'Base de données'!R:R,0),1),"")</f>
        <v/>
      </c>
      <c r="B54" s="19" t="str">
        <f t="array" ref="B54">IFERROR(INDEX('Base de données'!$A$1:$P$128,MATCH(ROW(B46),'Base de données'!$R:$R,0),2),"")</f>
        <v/>
      </c>
      <c r="C54" s="19" t="str">
        <f t="array" ref="C54">IFERROR(INDEX('Base de données'!$A$1:$P$128,MATCH(ROW(B46),'Base de données'!$R:$R,0),3),"")</f>
        <v/>
      </c>
      <c r="D54" s="19" t="str">
        <f t="array" ref="D54">IFERROR(INDEX('Base de données'!$A$1:$P$128,MATCH(ROW(B46),'Base de données'!$R:$R,0),4),"")</f>
        <v/>
      </c>
      <c r="E54" s="19" t="str">
        <f t="array" ref="E54">IFERROR(INDEX('Base de données'!$A$1:$P$128,MATCH(ROW(B46),'Base de données'!$R:$R,0),5),"")</f>
        <v/>
      </c>
      <c r="F54" s="19" t="str">
        <f t="array" ref="F54">IFERROR(INDEX('Base de données'!$A$1:$P$128,MATCH(ROW(B46),'Base de données'!$R:$R,0),6),"")</f>
        <v/>
      </c>
      <c r="G54" s="21" t="str">
        <f t="array" ref="G54">IFERROR(INDEX('Base de données'!$A$1:$P$128,MATCH(ROW(B46),'Base de données'!$R:$R,0),7),"")</f>
        <v/>
      </c>
      <c r="H54" s="19" t="str">
        <f t="array" ref="H54">IFERROR(INDEX('Base de données'!$A$1:$P$128,MATCH(ROW(B46),'Base de données'!$R:$R,0),8),"")</f>
        <v/>
      </c>
      <c r="I54" s="19" t="str">
        <f t="array" ref="I54">IFERROR(INDEX('Base de données'!$A$1:$P$128,MATCH(ROW(B46),'Base de données'!$R:$R,0),9),"")</f>
        <v/>
      </c>
      <c r="J54" s="19" t="str">
        <f t="array" ref="J54">IFERROR(INDEX('Base de données'!$A$1:$P$128,MATCH(ROW(B46),'Base de données'!$R:$R,0),10),"")</f>
        <v/>
      </c>
      <c r="K54" s="19" t="str">
        <f t="array" ref="K54">IFERROR(INDEX('Base de données'!$A$1:$P$128,MATCH(ROW(B46),'Base de données'!$R:$R,0),11),"")</f>
        <v/>
      </c>
      <c r="L54" s="19" t="str">
        <f t="array" ref="L54">IFERROR(INDEX('Base de données'!$A$1:$P$128,MATCH(ROW(B46),'Base de données'!$R:$R,0),12),"")</f>
        <v/>
      </c>
      <c r="M54" s="19" t="str">
        <f t="array" ref="M54">IFERROR(INDEX('Base de données'!$A$1:$P$128,MATCH(ROW(B46),'Base de données'!$R:$R,0),13),"")</f>
        <v/>
      </c>
      <c r="N54" s="19" t="str">
        <f t="array" ref="N54">IFERROR(INDEX('Base de données'!$A$1:$P$128,MATCH(ROW(B46),'Base de données'!$R:$R,0),14),"")</f>
        <v/>
      </c>
      <c r="O54" s="19" t="str">
        <f t="array" ref="O54">IFERROR(INDEX('Base de données'!$A$1:$P$128,MATCH(ROW(B46),'Base de données'!$R:$R,0),15),"")</f>
        <v/>
      </c>
      <c r="P54" s="19" t="str">
        <f t="array" ref="P54">IFERROR(INDEX('Base de données'!$A$1:$P$128,MATCH(ROW(B46),'Base de données'!$R:$R,0),16),"")</f>
        <v/>
      </c>
      <c r="Q54" s="11"/>
      <c r="R54" s="11"/>
      <c r="S54" s="11"/>
      <c r="T54" s="11"/>
      <c r="U54" s="11"/>
      <c r="V54" s="11"/>
      <c r="W54" s="11"/>
      <c r="X54" s="11"/>
      <c r="Y54" s="11"/>
      <c r="Z54" s="11"/>
    </row>
    <row r="55" spans="1:26" ht="16" x14ac:dyDescent="0.2">
      <c r="A55" s="19" t="str">
        <f t="array" ref="A55">IFERROR(INDEX('Base de données'!$A$1:$P$128,MATCH(ROW(B47),'Base de données'!R:R,0),1),"")</f>
        <v/>
      </c>
      <c r="B55" s="20" t="str">
        <f t="array" ref="B55">IFERROR(INDEX('Base de données'!$A$1:$P$128,MATCH(ROW(B47),'Base de données'!$R:$R,0),2),"")</f>
        <v/>
      </c>
      <c r="C55" s="19" t="str">
        <f t="array" ref="C55">IFERROR(INDEX('Base de données'!$A$1:$P$128,MATCH(ROW(B47),'Base de données'!$R:$R,0),3),"")</f>
        <v/>
      </c>
      <c r="D55" s="19" t="str">
        <f t="array" ref="D55">IFERROR(INDEX('Base de données'!$A$1:$P$128,MATCH(ROW(B47),'Base de données'!$R:$R,0),4),"")</f>
        <v/>
      </c>
      <c r="E55" s="19" t="str">
        <f t="array" ref="E55">IFERROR(INDEX('Base de données'!$A$1:$P$128,MATCH(ROW(B47),'Base de données'!$R:$R,0),5),"")</f>
        <v/>
      </c>
      <c r="F55" s="19" t="str">
        <f t="array" ref="F55">IFERROR(INDEX('Base de données'!$A$1:$P$128,MATCH(ROW(B47),'Base de données'!$R:$R,0),6),"")</f>
        <v/>
      </c>
      <c r="G55" s="21" t="str">
        <f t="array" ref="G55">IFERROR(INDEX('Base de données'!$A$1:$P$128,MATCH(ROW(B47),'Base de données'!$R:$R,0),7),"")</f>
        <v/>
      </c>
      <c r="H55" s="19" t="str">
        <f t="array" ref="H55">IFERROR(INDEX('Base de données'!$A$1:$P$128,MATCH(ROW(B47),'Base de données'!$R:$R,0),8),"")</f>
        <v/>
      </c>
      <c r="I55" s="19" t="str">
        <f t="array" ref="I55">IFERROR(INDEX('Base de données'!$A$1:$P$128,MATCH(ROW(B47),'Base de données'!$R:$R,0),9),"")</f>
        <v/>
      </c>
      <c r="J55" s="19" t="str">
        <f t="array" ref="J55">IFERROR(INDEX('Base de données'!$A$1:$P$128,MATCH(ROW(B47),'Base de données'!$R:$R,0),10),"")</f>
        <v/>
      </c>
      <c r="K55" s="19" t="str">
        <f t="array" ref="K55">IFERROR(INDEX('Base de données'!$A$1:$P$128,MATCH(ROW(B47),'Base de données'!$R:$R,0),11),"")</f>
        <v/>
      </c>
      <c r="L55" s="19" t="str">
        <f t="array" ref="L55">IFERROR(INDEX('Base de données'!$A$1:$P$128,MATCH(ROW(B47),'Base de données'!$R:$R,0),12),"")</f>
        <v/>
      </c>
      <c r="M55" s="19" t="str">
        <f t="array" ref="M55">IFERROR(INDEX('Base de données'!$A$1:$P$128,MATCH(ROW(B47),'Base de données'!$R:$R,0),13),"")</f>
        <v/>
      </c>
      <c r="N55" s="19" t="str">
        <f t="array" ref="N55">IFERROR(INDEX('Base de données'!$A$1:$P$128,MATCH(ROW(B47),'Base de données'!$R:$R,0),14),"")</f>
        <v/>
      </c>
      <c r="O55" s="19" t="str">
        <f t="array" ref="O55">IFERROR(INDEX('Base de données'!$A$1:$P$128,MATCH(ROW(B47),'Base de données'!$R:$R,0),15),"")</f>
        <v/>
      </c>
      <c r="P55" s="19" t="str">
        <f t="array" ref="P55">IFERROR(INDEX('Base de données'!$A$1:$P$128,MATCH(ROW(B47),'Base de données'!$R:$R,0),16),"")</f>
        <v/>
      </c>
      <c r="Q55" s="11"/>
      <c r="R55" s="11"/>
      <c r="S55" s="11"/>
      <c r="T55" s="11"/>
      <c r="U55" s="11"/>
      <c r="V55" s="11"/>
      <c r="W55" s="11"/>
      <c r="X55" s="11"/>
      <c r="Y55" s="11"/>
      <c r="Z55" s="11"/>
    </row>
    <row r="56" spans="1:26" ht="16" x14ac:dyDescent="0.2">
      <c r="A56" s="19" t="str">
        <f t="array" ref="A56">IFERROR(INDEX('Base de données'!$A$1:$P$128,MATCH(ROW(B48),'Base de données'!R:R,0),1),"")</f>
        <v/>
      </c>
      <c r="B56" s="19" t="str">
        <f t="array" ref="B56">IFERROR(INDEX('Base de données'!$A$1:$P$128,MATCH(ROW(B48),'Base de données'!$R:$R,0),2),"")</f>
        <v/>
      </c>
      <c r="C56" s="19" t="str">
        <f t="array" ref="C56">IFERROR(INDEX('Base de données'!$A$1:$P$128,MATCH(ROW(B48),'Base de données'!$R:$R,0),3),"")</f>
        <v/>
      </c>
      <c r="D56" s="19" t="str">
        <f t="array" ref="D56">IFERROR(INDEX('Base de données'!$A$1:$P$128,MATCH(ROW(B48),'Base de données'!$R:$R,0),4),"")</f>
        <v/>
      </c>
      <c r="E56" s="19" t="str">
        <f t="array" ref="E56">IFERROR(INDEX('Base de données'!$A$1:$P$128,MATCH(ROW(B48),'Base de données'!$R:$R,0),5),"")</f>
        <v/>
      </c>
      <c r="F56" s="19" t="str">
        <f t="array" ref="F56">IFERROR(INDEX('Base de données'!$A$1:$P$128,MATCH(ROW(B48),'Base de données'!$R:$R,0),6),"")</f>
        <v/>
      </c>
      <c r="G56" s="21" t="str">
        <f t="array" ref="G56">IFERROR(INDEX('Base de données'!$A$1:$P$128,MATCH(ROW(B48),'Base de données'!$R:$R,0),7),"")</f>
        <v/>
      </c>
      <c r="H56" s="19" t="str">
        <f t="array" ref="H56">IFERROR(INDEX('Base de données'!$A$1:$P$128,MATCH(ROW(B48),'Base de données'!$R:$R,0),8),"")</f>
        <v/>
      </c>
      <c r="I56" s="19" t="str">
        <f t="array" ref="I56">IFERROR(INDEX('Base de données'!$A$1:$P$128,MATCH(ROW(B48),'Base de données'!$R:$R,0),9),"")</f>
        <v/>
      </c>
      <c r="J56" s="19" t="str">
        <f t="array" ref="J56">IFERROR(INDEX('Base de données'!$A$1:$P$128,MATCH(ROW(B48),'Base de données'!$R:$R,0),10),"")</f>
        <v/>
      </c>
      <c r="K56" s="19" t="str">
        <f t="array" ref="K56">IFERROR(INDEX('Base de données'!$A$1:$P$128,MATCH(ROW(B48),'Base de données'!$R:$R,0),11),"")</f>
        <v/>
      </c>
      <c r="L56" s="19" t="str">
        <f t="array" ref="L56">IFERROR(INDEX('Base de données'!$A$1:$P$128,MATCH(ROW(B48),'Base de données'!$R:$R,0),12),"")</f>
        <v/>
      </c>
      <c r="M56" s="19" t="str">
        <f t="array" ref="M56">IFERROR(INDEX('Base de données'!$A$1:$P$128,MATCH(ROW(B48),'Base de données'!$R:$R,0),13),"")</f>
        <v/>
      </c>
      <c r="N56" s="19" t="str">
        <f t="array" ref="N56">IFERROR(INDEX('Base de données'!$A$1:$P$128,MATCH(ROW(B48),'Base de données'!$R:$R,0),14),"")</f>
        <v/>
      </c>
      <c r="O56" s="19" t="str">
        <f t="array" ref="O56">IFERROR(INDEX('Base de données'!$A$1:$P$128,MATCH(ROW(B48),'Base de données'!$R:$R,0),15),"")</f>
        <v/>
      </c>
      <c r="P56" s="19" t="str">
        <f t="array" ref="P56">IFERROR(INDEX('Base de données'!$A$1:$P$128,MATCH(ROW(B48),'Base de données'!$R:$R,0),16),"")</f>
        <v/>
      </c>
      <c r="Q56" s="11"/>
      <c r="R56" s="11"/>
      <c r="S56" s="11"/>
      <c r="T56" s="11"/>
      <c r="U56" s="11"/>
      <c r="V56" s="11"/>
      <c r="W56" s="11"/>
      <c r="X56" s="11"/>
      <c r="Y56" s="11"/>
      <c r="Z56" s="11"/>
    </row>
    <row r="57" spans="1:26" ht="16" x14ac:dyDescent="0.2">
      <c r="A57" s="19" t="str">
        <f t="array" ref="A57">IFERROR(INDEX('Base de données'!$A$1:$P$128,MATCH(ROW(B49),'Base de données'!R:R,0),1),"")</f>
        <v/>
      </c>
      <c r="B57" s="20" t="str">
        <f t="array" ref="B57">IFERROR(INDEX('Base de données'!$A$1:$P$128,MATCH(ROW(B49),'Base de données'!$R:$R,0),2),"")</f>
        <v/>
      </c>
      <c r="C57" s="19" t="str">
        <f t="array" ref="C57">IFERROR(INDEX('Base de données'!$A$1:$P$128,MATCH(ROW(B49),'Base de données'!$R:$R,0),3),"")</f>
        <v/>
      </c>
      <c r="D57" s="19" t="str">
        <f t="array" ref="D57">IFERROR(INDEX('Base de données'!$A$1:$P$128,MATCH(ROW(B49),'Base de données'!$R:$R,0),4),"")</f>
        <v/>
      </c>
      <c r="E57" s="19" t="str">
        <f t="array" ref="E57">IFERROR(INDEX('Base de données'!$A$1:$P$128,MATCH(ROW(B49),'Base de données'!$R:$R,0),5),"")</f>
        <v/>
      </c>
      <c r="F57" s="19" t="str">
        <f t="array" ref="F57">IFERROR(INDEX('Base de données'!$A$1:$P$128,MATCH(ROW(B49),'Base de données'!$R:$R,0),6),"")</f>
        <v/>
      </c>
      <c r="G57" s="21" t="str">
        <f t="array" ref="G57">IFERROR(INDEX('Base de données'!$A$1:$P$128,MATCH(ROW(B49),'Base de données'!$R:$R,0),7),"")</f>
        <v/>
      </c>
      <c r="H57" s="19" t="str">
        <f t="array" ref="H57">IFERROR(INDEX('Base de données'!$A$1:$P$128,MATCH(ROW(B49),'Base de données'!$R:$R,0),8),"")</f>
        <v/>
      </c>
      <c r="I57" s="19" t="str">
        <f t="array" ref="I57">IFERROR(INDEX('Base de données'!$A$1:$P$128,MATCH(ROW(B49),'Base de données'!$R:$R,0),9),"")</f>
        <v/>
      </c>
      <c r="J57" s="19" t="str">
        <f t="array" ref="J57">IFERROR(INDEX('Base de données'!$A$1:$P$128,MATCH(ROW(B49),'Base de données'!$R:$R,0),10),"")</f>
        <v/>
      </c>
      <c r="K57" s="19" t="str">
        <f t="array" ref="K57">IFERROR(INDEX('Base de données'!$A$1:$P$128,MATCH(ROW(B49),'Base de données'!$R:$R,0),11),"")</f>
        <v/>
      </c>
      <c r="L57" s="19" t="str">
        <f t="array" ref="L57">IFERROR(INDEX('Base de données'!$A$1:$P$128,MATCH(ROW(B49),'Base de données'!$R:$R,0),12),"")</f>
        <v/>
      </c>
      <c r="M57" s="19" t="str">
        <f t="array" ref="M57">IFERROR(INDEX('Base de données'!$A$1:$P$128,MATCH(ROW(B49),'Base de données'!$R:$R,0),13),"")</f>
        <v/>
      </c>
      <c r="N57" s="19" t="str">
        <f t="array" ref="N57">IFERROR(INDEX('Base de données'!$A$1:$P$128,MATCH(ROW(B49),'Base de données'!$R:$R,0),14),"")</f>
        <v/>
      </c>
      <c r="O57" s="19" t="str">
        <f t="array" ref="O57">IFERROR(INDEX('Base de données'!$A$1:$P$128,MATCH(ROW(B49),'Base de données'!$R:$R,0),15),"")</f>
        <v/>
      </c>
      <c r="P57" s="19" t="str">
        <f t="array" ref="P57">IFERROR(INDEX('Base de données'!$A$1:$P$128,MATCH(ROW(B49),'Base de données'!$R:$R,0),16),"")</f>
        <v/>
      </c>
      <c r="Q57" s="11"/>
      <c r="R57" s="11"/>
      <c r="S57" s="11"/>
      <c r="T57" s="11"/>
      <c r="U57" s="11"/>
      <c r="V57" s="11"/>
      <c r="W57" s="11"/>
      <c r="X57" s="11"/>
      <c r="Y57" s="11"/>
      <c r="Z57" s="11"/>
    </row>
    <row r="58" spans="1:26" ht="16" x14ac:dyDescent="0.2">
      <c r="A58" s="19" t="str">
        <f t="array" ref="A58">IFERROR(INDEX('Base de données'!$A$1:$P$128,MATCH(ROW(B50),'Base de données'!R:R,0),1),"")</f>
        <v/>
      </c>
      <c r="B58" s="20" t="str">
        <f t="array" ref="B58">IFERROR(INDEX('Base de données'!$A$1:$P$128,MATCH(ROW(B50),'Base de données'!$R:$R,0),2),"")</f>
        <v/>
      </c>
      <c r="C58" s="19" t="str">
        <f t="array" ref="C58">IFERROR(INDEX('Base de données'!$A$1:$P$128,MATCH(ROW(B50),'Base de données'!$R:$R,0),3),"")</f>
        <v/>
      </c>
      <c r="D58" s="19" t="str">
        <f t="array" ref="D58">IFERROR(INDEX('Base de données'!$A$1:$P$128,MATCH(ROW(B50),'Base de données'!$R:$R,0),4),"")</f>
        <v/>
      </c>
      <c r="E58" s="19" t="str">
        <f t="array" ref="E58">IFERROR(INDEX('Base de données'!$A$1:$P$128,MATCH(ROW(B50),'Base de données'!$R:$R,0),5),"")</f>
        <v/>
      </c>
      <c r="F58" s="19" t="str">
        <f t="array" ref="F58">IFERROR(INDEX('Base de données'!$A$1:$P$128,MATCH(ROW(B50),'Base de données'!$R:$R,0),6),"")</f>
        <v/>
      </c>
      <c r="G58" s="21" t="str">
        <f t="array" ref="G58">IFERROR(INDEX('Base de données'!$A$1:$P$128,MATCH(ROW(B50),'Base de données'!$R:$R,0),7),"")</f>
        <v/>
      </c>
      <c r="H58" s="19" t="str">
        <f t="array" ref="H58">IFERROR(INDEX('Base de données'!$A$1:$P$128,MATCH(ROW(B50),'Base de données'!$R:$R,0),8),"")</f>
        <v/>
      </c>
      <c r="I58" s="19" t="str">
        <f t="array" ref="I58">IFERROR(INDEX('Base de données'!$A$1:$P$128,MATCH(ROW(B50),'Base de données'!$R:$R,0),9),"")</f>
        <v/>
      </c>
      <c r="J58" s="19" t="str">
        <f t="array" ref="J58">IFERROR(INDEX('Base de données'!$A$1:$P$128,MATCH(ROW(B50),'Base de données'!$R:$R,0),10),"")</f>
        <v/>
      </c>
      <c r="K58" s="19" t="str">
        <f t="array" ref="K58">IFERROR(INDEX('Base de données'!$A$1:$P$128,MATCH(ROW(B50),'Base de données'!$R:$R,0),11),"")</f>
        <v/>
      </c>
      <c r="L58" s="19" t="str">
        <f t="array" ref="L58">IFERROR(INDEX('Base de données'!$A$1:$P$128,MATCH(ROW(B50),'Base de données'!$R:$R,0),12),"")</f>
        <v/>
      </c>
      <c r="M58" s="19" t="str">
        <f t="array" ref="M58">IFERROR(INDEX('Base de données'!$A$1:$P$128,MATCH(ROW(B50),'Base de données'!$R:$R,0),13),"")</f>
        <v/>
      </c>
      <c r="N58" s="19" t="str">
        <f t="array" ref="N58">IFERROR(INDEX('Base de données'!$A$1:$P$128,MATCH(ROW(B50),'Base de données'!$R:$R,0),14),"")</f>
        <v/>
      </c>
      <c r="O58" s="19" t="str">
        <f t="array" ref="O58">IFERROR(INDEX('Base de données'!$A$1:$P$128,MATCH(ROW(B50),'Base de données'!$R:$R,0),15),"")</f>
        <v/>
      </c>
      <c r="P58" s="19" t="str">
        <f t="array" ref="P58">IFERROR(INDEX('Base de données'!$A$1:$P$128,MATCH(ROW(B50),'Base de données'!$R:$R,0),16),"")</f>
        <v/>
      </c>
      <c r="Q58" s="11"/>
      <c r="R58" s="11"/>
      <c r="S58" s="11"/>
      <c r="T58" s="11"/>
      <c r="U58" s="11"/>
      <c r="V58" s="11"/>
      <c r="W58" s="11"/>
      <c r="X58" s="11"/>
      <c r="Y58" s="11"/>
      <c r="Z58" s="11"/>
    </row>
    <row r="59" spans="1:26" ht="16" x14ac:dyDescent="0.2">
      <c r="A59" s="19" t="str">
        <f t="array" ref="A59">IFERROR(INDEX('Base de données'!$A$1:$P$128,MATCH(ROW(B51),'Base de données'!R:R,0),1),"")</f>
        <v/>
      </c>
      <c r="B59" s="20" t="str">
        <f t="array" ref="B59">IFERROR(INDEX('Base de données'!$A$1:$P$128,MATCH(ROW(B51),'Base de données'!$R:$R,0),2),"")</f>
        <v/>
      </c>
      <c r="C59" s="19" t="str">
        <f t="array" ref="C59">IFERROR(INDEX('Base de données'!$A$1:$P$128,MATCH(ROW(B51),'Base de données'!$R:$R,0),3),"")</f>
        <v/>
      </c>
      <c r="D59" s="19" t="str">
        <f t="array" ref="D59">IFERROR(INDEX('Base de données'!$A$1:$P$128,MATCH(ROW(B51),'Base de données'!$R:$R,0),4),"")</f>
        <v/>
      </c>
      <c r="E59" s="19" t="str">
        <f t="array" ref="E59">IFERROR(INDEX('Base de données'!$A$1:$P$128,MATCH(ROW(B51),'Base de données'!$R:$R,0),5),"")</f>
        <v/>
      </c>
      <c r="F59" s="19" t="str">
        <f t="array" ref="F59">IFERROR(INDEX('Base de données'!$A$1:$P$128,MATCH(ROW(B51),'Base de données'!$R:$R,0),6),"")</f>
        <v/>
      </c>
      <c r="G59" s="21" t="str">
        <f t="array" ref="G59">IFERROR(INDEX('Base de données'!$A$1:$P$128,MATCH(ROW(B51),'Base de données'!$R:$R,0),7),"")</f>
        <v/>
      </c>
      <c r="H59" s="19" t="str">
        <f t="array" ref="H59">IFERROR(INDEX('Base de données'!$A$1:$P$128,MATCH(ROW(B51),'Base de données'!$R:$R,0),8),"")</f>
        <v/>
      </c>
      <c r="I59" s="19" t="str">
        <f t="array" ref="I59">IFERROR(INDEX('Base de données'!$A$1:$P$128,MATCH(ROW(B51),'Base de données'!$R:$R,0),9),"")</f>
        <v/>
      </c>
      <c r="J59" s="19" t="str">
        <f t="array" ref="J59">IFERROR(INDEX('Base de données'!$A$1:$P$128,MATCH(ROW(B51),'Base de données'!$R:$R,0),10),"")</f>
        <v/>
      </c>
      <c r="K59" s="19" t="str">
        <f t="array" ref="K59">IFERROR(INDEX('Base de données'!$A$1:$P$128,MATCH(ROW(B51),'Base de données'!$R:$R,0),11),"")</f>
        <v/>
      </c>
      <c r="L59" s="19" t="str">
        <f t="array" ref="L59">IFERROR(INDEX('Base de données'!$A$1:$P$128,MATCH(ROW(B51),'Base de données'!$R:$R,0),12),"")</f>
        <v/>
      </c>
      <c r="M59" s="19" t="str">
        <f t="array" ref="M59">IFERROR(INDEX('Base de données'!$A$1:$P$128,MATCH(ROW(B51),'Base de données'!$R:$R,0),13),"")</f>
        <v/>
      </c>
      <c r="N59" s="19" t="str">
        <f t="array" ref="N59">IFERROR(INDEX('Base de données'!$A$1:$P$128,MATCH(ROW(B51),'Base de données'!$R:$R,0),14),"")</f>
        <v/>
      </c>
      <c r="O59" s="19" t="str">
        <f t="array" ref="O59">IFERROR(INDEX('Base de données'!$A$1:$P$128,MATCH(ROW(B51),'Base de données'!$R:$R,0),15),"")</f>
        <v/>
      </c>
      <c r="P59" s="19" t="str">
        <f t="array" ref="P59">IFERROR(INDEX('Base de données'!$A$1:$P$128,MATCH(ROW(B51),'Base de données'!$R:$R,0),16),"")</f>
        <v/>
      </c>
      <c r="Q59" s="11"/>
      <c r="R59" s="11"/>
      <c r="S59" s="11"/>
      <c r="T59" s="11"/>
      <c r="U59" s="11"/>
      <c r="V59" s="11"/>
      <c r="W59" s="11"/>
      <c r="X59" s="11"/>
      <c r="Y59" s="11"/>
      <c r="Z59" s="11"/>
    </row>
    <row r="60" spans="1:26" ht="16" x14ac:dyDescent="0.2">
      <c r="A60" s="19" t="str">
        <f t="array" ref="A60">IFERROR(INDEX('Base de données'!$A$1:$P$128,MATCH(ROW(B52),'Base de données'!R:R,0),1),"")</f>
        <v/>
      </c>
      <c r="B60" s="20" t="str">
        <f t="array" ref="B60">IFERROR(INDEX('Base de données'!$A$1:$P$128,MATCH(ROW(B52),'Base de données'!$R:$R,0),2),"")</f>
        <v/>
      </c>
      <c r="C60" s="19" t="str">
        <f t="array" ref="C60">IFERROR(INDEX('Base de données'!$A$1:$P$128,MATCH(ROW(B52),'Base de données'!$R:$R,0),3),"")</f>
        <v/>
      </c>
      <c r="D60" s="19" t="str">
        <f t="array" ref="D60">IFERROR(INDEX('Base de données'!$A$1:$P$128,MATCH(ROW(B52),'Base de données'!$R:$R,0),4),"")</f>
        <v/>
      </c>
      <c r="E60" s="19" t="str">
        <f t="array" ref="E60">IFERROR(INDEX('Base de données'!$A$1:$P$128,MATCH(ROW(B52),'Base de données'!$R:$R,0),5),"")</f>
        <v/>
      </c>
      <c r="F60" s="19" t="str">
        <f t="array" ref="F60">IFERROR(INDEX('Base de données'!$A$1:$P$128,MATCH(ROW(B52),'Base de données'!$R:$R,0),6),"")</f>
        <v/>
      </c>
      <c r="G60" s="21" t="str">
        <f t="array" ref="G60">IFERROR(INDEX('Base de données'!$A$1:$P$128,MATCH(ROW(B52),'Base de données'!$R:$R,0),7),"")</f>
        <v/>
      </c>
      <c r="H60" s="19" t="str">
        <f t="array" ref="H60">IFERROR(INDEX('Base de données'!$A$1:$P$128,MATCH(ROW(B52),'Base de données'!$R:$R,0),8),"")</f>
        <v/>
      </c>
      <c r="I60" s="19" t="str">
        <f t="array" ref="I60">IFERROR(INDEX('Base de données'!$A$1:$P$128,MATCH(ROW(B52),'Base de données'!$R:$R,0),9),"")</f>
        <v/>
      </c>
      <c r="J60" s="19" t="str">
        <f t="array" ref="J60">IFERROR(INDEX('Base de données'!$A$1:$P$128,MATCH(ROW(B52),'Base de données'!$R:$R,0),10),"")</f>
        <v/>
      </c>
      <c r="K60" s="19" t="str">
        <f t="array" ref="K60">IFERROR(INDEX('Base de données'!$A$1:$P$128,MATCH(ROW(B52),'Base de données'!$R:$R,0),11),"")</f>
        <v/>
      </c>
      <c r="L60" s="19" t="str">
        <f t="array" ref="L60">IFERROR(INDEX('Base de données'!$A$1:$P$128,MATCH(ROW(B52),'Base de données'!$R:$R,0),12),"")</f>
        <v/>
      </c>
      <c r="M60" s="19" t="str">
        <f t="array" ref="M60">IFERROR(INDEX('Base de données'!$A$1:$P$128,MATCH(ROW(B52),'Base de données'!$R:$R,0),13),"")</f>
        <v/>
      </c>
      <c r="N60" s="19" t="str">
        <f t="array" ref="N60">IFERROR(INDEX('Base de données'!$A$1:$P$128,MATCH(ROW(B52),'Base de données'!$R:$R,0),14),"")</f>
        <v/>
      </c>
      <c r="O60" s="19" t="str">
        <f t="array" ref="O60">IFERROR(INDEX('Base de données'!$A$1:$P$128,MATCH(ROW(B52),'Base de données'!$R:$R,0),15),"")</f>
        <v/>
      </c>
      <c r="P60" s="19" t="str">
        <f t="array" ref="P60">IFERROR(INDEX('Base de données'!$A$1:$P$128,MATCH(ROW(B52),'Base de données'!$R:$R,0),16),"")</f>
        <v/>
      </c>
      <c r="Q60" s="11"/>
      <c r="R60" s="11"/>
      <c r="S60" s="11"/>
      <c r="T60" s="11"/>
      <c r="U60" s="11"/>
      <c r="V60" s="11"/>
      <c r="W60" s="11"/>
      <c r="X60" s="11"/>
      <c r="Y60" s="11"/>
      <c r="Z60" s="11"/>
    </row>
    <row r="61" spans="1:26" ht="16" x14ac:dyDescent="0.2">
      <c r="A61" s="19" t="str">
        <f t="array" ref="A61">IFERROR(INDEX('Base de données'!$A$1:$P$128,MATCH(ROW(B53),'Base de données'!R:R,0),1),"")</f>
        <v/>
      </c>
      <c r="B61" s="20" t="str">
        <f t="array" ref="B61">IFERROR(INDEX('Base de données'!$A$1:$P$128,MATCH(ROW(B53),'Base de données'!$R:$R,0),2),"")</f>
        <v/>
      </c>
      <c r="C61" s="19" t="str">
        <f t="array" ref="C61">IFERROR(INDEX('Base de données'!$A$1:$P$128,MATCH(ROW(B53),'Base de données'!$R:$R,0),3),"")</f>
        <v/>
      </c>
      <c r="D61" s="19" t="str">
        <f t="array" ref="D61">IFERROR(INDEX('Base de données'!$A$1:$P$128,MATCH(ROW(B53),'Base de données'!$R:$R,0),4),"")</f>
        <v/>
      </c>
      <c r="E61" s="19" t="str">
        <f t="array" ref="E61">IFERROR(INDEX('Base de données'!$A$1:$P$128,MATCH(ROW(B53),'Base de données'!$R:$R,0),5),"")</f>
        <v/>
      </c>
      <c r="F61" s="19" t="str">
        <f t="array" ref="F61">IFERROR(INDEX('Base de données'!$A$1:$P$128,MATCH(ROW(B53),'Base de données'!$R:$R,0),6),"")</f>
        <v/>
      </c>
      <c r="G61" s="21" t="str">
        <f t="array" ref="G61">IFERROR(INDEX('Base de données'!$A$1:$P$128,MATCH(ROW(B53),'Base de données'!$R:$R,0),7),"")</f>
        <v/>
      </c>
      <c r="H61" s="19" t="str">
        <f t="array" ref="H61">IFERROR(INDEX('Base de données'!$A$1:$P$128,MATCH(ROW(B53),'Base de données'!$R:$R,0),8),"")</f>
        <v/>
      </c>
      <c r="I61" s="19" t="str">
        <f t="array" ref="I61">IFERROR(INDEX('Base de données'!$A$1:$P$128,MATCH(ROW(B53),'Base de données'!$R:$R,0),9),"")</f>
        <v/>
      </c>
      <c r="J61" s="19" t="str">
        <f t="array" ref="J61">IFERROR(INDEX('Base de données'!$A$1:$P$128,MATCH(ROW(B53),'Base de données'!$R:$R,0),10),"")</f>
        <v/>
      </c>
      <c r="K61" s="19" t="str">
        <f t="array" ref="K61">IFERROR(INDEX('Base de données'!$A$1:$P$128,MATCH(ROW(B53),'Base de données'!$R:$R,0),11),"")</f>
        <v/>
      </c>
      <c r="L61" s="19" t="str">
        <f t="array" ref="L61">IFERROR(INDEX('Base de données'!$A$1:$P$128,MATCH(ROW(B53),'Base de données'!$R:$R,0),12),"")</f>
        <v/>
      </c>
      <c r="M61" s="19" t="str">
        <f t="array" ref="M61">IFERROR(INDEX('Base de données'!$A$1:$P$128,MATCH(ROW(B53),'Base de données'!$R:$R,0),13),"")</f>
        <v/>
      </c>
      <c r="N61" s="19" t="str">
        <f t="array" ref="N61">IFERROR(INDEX('Base de données'!$A$1:$P$128,MATCH(ROW(B53),'Base de données'!$R:$R,0),14),"")</f>
        <v/>
      </c>
      <c r="O61" s="19" t="str">
        <f t="array" ref="O61">IFERROR(INDEX('Base de données'!$A$1:$P$128,MATCH(ROW(B53),'Base de données'!$R:$R,0),15),"")</f>
        <v/>
      </c>
      <c r="P61" s="19" t="str">
        <f t="array" ref="P61">IFERROR(INDEX('Base de données'!$A$1:$P$128,MATCH(ROW(B53),'Base de données'!$R:$R,0),16),"")</f>
        <v/>
      </c>
      <c r="Q61" s="11"/>
      <c r="R61" s="11"/>
      <c r="S61" s="11"/>
      <c r="T61" s="11"/>
      <c r="U61" s="11"/>
      <c r="V61" s="11"/>
      <c r="W61" s="11"/>
      <c r="X61" s="11"/>
      <c r="Y61" s="11"/>
      <c r="Z61" s="11"/>
    </row>
    <row r="62" spans="1:26" ht="16" x14ac:dyDescent="0.2">
      <c r="A62" s="19" t="str">
        <f t="array" ref="A62">IFERROR(INDEX('Base de données'!$A$1:$P$128,MATCH(ROW(B54),'Base de données'!R:R,0),1),"")</f>
        <v/>
      </c>
      <c r="B62" s="20" t="str">
        <f t="array" ref="B62">IFERROR(INDEX('Base de données'!$A$1:$P$128,MATCH(ROW(B54),'Base de données'!$R:$R,0),2),"")</f>
        <v/>
      </c>
      <c r="C62" s="19" t="str">
        <f t="array" ref="C62">IFERROR(INDEX('Base de données'!$A$1:$P$128,MATCH(ROW(B54),'Base de données'!$R:$R,0),3),"")</f>
        <v/>
      </c>
      <c r="D62" s="19" t="str">
        <f t="array" ref="D62">IFERROR(INDEX('Base de données'!$A$1:$P$128,MATCH(ROW(B54),'Base de données'!$R:$R,0),4),"")</f>
        <v/>
      </c>
      <c r="E62" s="19" t="str">
        <f t="array" ref="E62">IFERROR(INDEX('Base de données'!$A$1:$P$128,MATCH(ROW(B54),'Base de données'!$R:$R,0),5),"")</f>
        <v/>
      </c>
      <c r="F62" s="19" t="str">
        <f t="array" ref="F62">IFERROR(INDEX('Base de données'!$A$1:$P$128,MATCH(ROW(B54),'Base de données'!$R:$R,0),6),"")</f>
        <v/>
      </c>
      <c r="G62" s="21" t="str">
        <f t="array" ref="G62">IFERROR(INDEX('Base de données'!$A$1:$P$128,MATCH(ROW(B54),'Base de données'!$R:$R,0),7),"")</f>
        <v/>
      </c>
      <c r="H62" s="19" t="str">
        <f t="array" ref="H62">IFERROR(INDEX('Base de données'!$A$1:$P$128,MATCH(ROW(B54),'Base de données'!$R:$R,0),8),"")</f>
        <v/>
      </c>
      <c r="I62" s="19" t="str">
        <f t="array" ref="I62">IFERROR(INDEX('Base de données'!$A$1:$P$128,MATCH(ROW(B54),'Base de données'!$R:$R,0),9),"")</f>
        <v/>
      </c>
      <c r="J62" s="19" t="str">
        <f t="array" ref="J62">IFERROR(INDEX('Base de données'!$A$1:$P$128,MATCH(ROW(B54),'Base de données'!$R:$R,0),10),"")</f>
        <v/>
      </c>
      <c r="K62" s="19" t="str">
        <f t="array" ref="K62">IFERROR(INDEX('Base de données'!$A$1:$P$128,MATCH(ROW(B54),'Base de données'!$R:$R,0),11),"")</f>
        <v/>
      </c>
      <c r="L62" s="19" t="str">
        <f t="array" ref="L62">IFERROR(INDEX('Base de données'!$A$1:$P$128,MATCH(ROW(B54),'Base de données'!$R:$R,0),12),"")</f>
        <v/>
      </c>
      <c r="M62" s="19" t="str">
        <f t="array" ref="M62">IFERROR(INDEX('Base de données'!$A$1:$P$128,MATCH(ROW(B54),'Base de données'!$R:$R,0),13),"")</f>
        <v/>
      </c>
      <c r="N62" s="19" t="str">
        <f t="array" ref="N62">IFERROR(INDEX('Base de données'!$A$1:$P$128,MATCH(ROW(B54),'Base de données'!$R:$R,0),14),"")</f>
        <v/>
      </c>
      <c r="O62" s="19" t="str">
        <f t="array" ref="O62">IFERROR(INDEX('Base de données'!$A$1:$P$128,MATCH(ROW(B54),'Base de données'!$R:$R,0),15),"")</f>
        <v/>
      </c>
      <c r="P62" s="19" t="str">
        <f t="array" ref="P62">IFERROR(INDEX('Base de données'!$A$1:$P$128,MATCH(ROW(B54),'Base de données'!$R:$R,0),16),"")</f>
        <v/>
      </c>
      <c r="Q62" s="11"/>
      <c r="R62" s="11"/>
      <c r="S62" s="11"/>
      <c r="T62" s="11"/>
      <c r="U62" s="11"/>
      <c r="V62" s="11"/>
      <c r="W62" s="11"/>
      <c r="X62" s="11"/>
      <c r="Y62" s="11"/>
      <c r="Z62" s="11"/>
    </row>
    <row r="63" spans="1:26" ht="16" x14ac:dyDescent="0.2">
      <c r="A63" s="19" t="str">
        <f t="array" ref="A63">IFERROR(INDEX('Base de données'!$A$1:$P$128,MATCH(ROW(B55),'Base de données'!R:R,0),1),"")</f>
        <v/>
      </c>
      <c r="B63" s="19" t="str">
        <f t="array" ref="B63">IFERROR(INDEX('Base de données'!$A$1:$P$128,MATCH(ROW(B55),'Base de données'!$R:$R,0),2),"")</f>
        <v/>
      </c>
      <c r="C63" s="19" t="str">
        <f t="array" ref="C63">IFERROR(INDEX('Base de données'!$A$1:$P$128,MATCH(ROW(B55),'Base de données'!$R:$R,0),3),"")</f>
        <v/>
      </c>
      <c r="D63" s="19" t="str">
        <f t="array" ref="D63">IFERROR(INDEX('Base de données'!$A$1:$P$128,MATCH(ROW(B55),'Base de données'!$R:$R,0),4),"")</f>
        <v/>
      </c>
      <c r="E63" s="19" t="str">
        <f t="array" ref="E63">IFERROR(INDEX('Base de données'!$A$1:$P$128,MATCH(ROW(B55),'Base de données'!$R:$R,0),5),"")</f>
        <v/>
      </c>
      <c r="F63" s="19" t="str">
        <f t="array" ref="F63">IFERROR(INDEX('Base de données'!$A$1:$P$128,MATCH(ROW(B55),'Base de données'!$R:$R,0),6),"")</f>
        <v/>
      </c>
      <c r="G63" s="21" t="str">
        <f t="array" ref="G63">IFERROR(INDEX('Base de données'!$A$1:$P$128,MATCH(ROW(B55),'Base de données'!$R:$R,0),7),"")</f>
        <v/>
      </c>
      <c r="H63" s="19" t="str">
        <f t="array" ref="H63">IFERROR(INDEX('Base de données'!$A$1:$P$128,MATCH(ROW(B55),'Base de données'!$R:$R,0),8),"")</f>
        <v/>
      </c>
      <c r="I63" s="19" t="str">
        <f t="array" ref="I63">IFERROR(INDEX('Base de données'!$A$1:$P$128,MATCH(ROW(B55),'Base de données'!$R:$R,0),9),"")</f>
        <v/>
      </c>
      <c r="J63" s="19" t="str">
        <f t="array" ref="J63">IFERROR(INDEX('Base de données'!$A$1:$P$128,MATCH(ROW(B55),'Base de données'!$R:$R,0),10),"")</f>
        <v/>
      </c>
      <c r="K63" s="19" t="str">
        <f t="array" ref="K63">IFERROR(INDEX('Base de données'!$A$1:$P$128,MATCH(ROW(B55),'Base de données'!$R:$R,0),11),"")</f>
        <v/>
      </c>
      <c r="L63" s="19" t="str">
        <f t="array" ref="L63">IFERROR(INDEX('Base de données'!$A$1:$P$128,MATCH(ROW(B55),'Base de données'!$R:$R,0),12),"")</f>
        <v/>
      </c>
      <c r="M63" s="19" t="str">
        <f t="array" ref="M63">IFERROR(INDEX('Base de données'!$A$1:$P$128,MATCH(ROW(B55),'Base de données'!$R:$R,0),13),"")</f>
        <v/>
      </c>
      <c r="N63" s="19" t="str">
        <f t="array" ref="N63">IFERROR(INDEX('Base de données'!$A$1:$P$128,MATCH(ROW(B55),'Base de données'!$R:$R,0),14),"")</f>
        <v/>
      </c>
      <c r="O63" s="19" t="str">
        <f t="array" ref="O63">IFERROR(INDEX('Base de données'!$A$1:$P$128,MATCH(ROW(B55),'Base de données'!$R:$R,0),15),"")</f>
        <v/>
      </c>
      <c r="P63" s="19" t="str">
        <f t="array" ref="P63">IFERROR(INDEX('Base de données'!$A$1:$P$128,MATCH(ROW(B55),'Base de données'!$R:$R,0),16),"")</f>
        <v/>
      </c>
      <c r="Q63" s="11"/>
      <c r="R63" s="11"/>
      <c r="S63" s="11"/>
      <c r="T63" s="11"/>
      <c r="U63" s="11"/>
      <c r="V63" s="11"/>
      <c r="W63" s="11"/>
      <c r="X63" s="11"/>
      <c r="Y63" s="11"/>
      <c r="Z63" s="11"/>
    </row>
    <row r="64" spans="1:26" ht="16" x14ac:dyDescent="0.2">
      <c r="A64" s="19" t="str">
        <f t="array" ref="A64">IFERROR(INDEX('Base de données'!$A$1:$P$128,MATCH(ROW(B56),'Base de données'!R:R,0),1),"")</f>
        <v/>
      </c>
      <c r="B64" s="20" t="str">
        <f t="array" ref="B64">IFERROR(INDEX('Base de données'!$A$1:$P$128,MATCH(ROW(B56),'Base de données'!$R:$R,0),2),"")</f>
        <v/>
      </c>
      <c r="C64" s="19" t="str">
        <f t="array" ref="C64">IFERROR(INDEX('Base de données'!$A$1:$P$128,MATCH(ROW(B56),'Base de données'!$R:$R,0),3),"")</f>
        <v/>
      </c>
      <c r="D64" s="19" t="str">
        <f t="array" ref="D64">IFERROR(INDEX('Base de données'!$A$1:$P$128,MATCH(ROW(B56),'Base de données'!$R:$R,0),4),"")</f>
        <v/>
      </c>
      <c r="E64" s="19" t="str">
        <f t="array" ref="E64">IFERROR(INDEX('Base de données'!$A$1:$P$128,MATCH(ROW(B56),'Base de données'!$R:$R,0),5),"")</f>
        <v/>
      </c>
      <c r="F64" s="19" t="str">
        <f t="array" ref="F64">IFERROR(INDEX('Base de données'!$A$1:$P$128,MATCH(ROW(B56),'Base de données'!$R:$R,0),6),"")</f>
        <v/>
      </c>
      <c r="G64" s="21" t="str">
        <f t="array" ref="G64">IFERROR(INDEX('Base de données'!$A$1:$P$128,MATCH(ROW(B56),'Base de données'!$R:$R,0),7),"")</f>
        <v/>
      </c>
      <c r="H64" s="19" t="str">
        <f t="array" ref="H64">IFERROR(INDEX('Base de données'!$A$1:$P$128,MATCH(ROW(B56),'Base de données'!$R:$R,0),8),"")</f>
        <v/>
      </c>
      <c r="I64" s="19" t="str">
        <f t="array" ref="I64">IFERROR(INDEX('Base de données'!$A$1:$P$128,MATCH(ROW(B56),'Base de données'!$R:$R,0),9),"")</f>
        <v/>
      </c>
      <c r="J64" s="19" t="str">
        <f t="array" ref="J64">IFERROR(INDEX('Base de données'!$A$1:$P$128,MATCH(ROW(B56),'Base de données'!$R:$R,0),10),"")</f>
        <v/>
      </c>
      <c r="K64" s="19" t="str">
        <f t="array" ref="K64">IFERROR(INDEX('Base de données'!$A$1:$P$128,MATCH(ROW(B56),'Base de données'!$R:$R,0),11),"")</f>
        <v/>
      </c>
      <c r="L64" s="19" t="str">
        <f t="array" ref="L64">IFERROR(INDEX('Base de données'!$A$1:$P$128,MATCH(ROW(B56),'Base de données'!$R:$R,0),12),"")</f>
        <v/>
      </c>
      <c r="M64" s="19" t="str">
        <f t="array" ref="M64">IFERROR(INDEX('Base de données'!$A$1:$P$128,MATCH(ROW(B56),'Base de données'!$R:$R,0),13),"")</f>
        <v/>
      </c>
      <c r="N64" s="19" t="str">
        <f t="array" ref="N64">IFERROR(INDEX('Base de données'!$A$1:$P$128,MATCH(ROW(B56),'Base de données'!$R:$R,0),14),"")</f>
        <v/>
      </c>
      <c r="O64" s="19" t="str">
        <f t="array" ref="O64">IFERROR(INDEX('Base de données'!$A$1:$P$128,MATCH(ROW(B56),'Base de données'!$R:$R,0),15),"")</f>
        <v/>
      </c>
      <c r="P64" s="19" t="str">
        <f t="array" ref="P64">IFERROR(INDEX('Base de données'!$A$1:$P$128,MATCH(ROW(B56),'Base de données'!$R:$R,0),16),"")</f>
        <v/>
      </c>
      <c r="Q64" s="11"/>
      <c r="R64" s="11"/>
      <c r="S64" s="11"/>
      <c r="T64" s="11"/>
      <c r="U64" s="11"/>
      <c r="V64" s="11"/>
      <c r="W64" s="11"/>
      <c r="X64" s="11"/>
      <c r="Y64" s="11"/>
      <c r="Z64" s="11"/>
    </row>
    <row r="65" spans="1:26" ht="16" x14ac:dyDescent="0.2">
      <c r="A65" s="19" t="str">
        <f t="array" ref="A65">IFERROR(INDEX('Base de données'!$A$1:$P$128,MATCH(ROW(B57),'Base de données'!R:R,0),1),"")</f>
        <v/>
      </c>
      <c r="B65" s="20" t="str">
        <f t="array" ref="B65">IFERROR(INDEX('Base de données'!$A$1:$P$128,MATCH(ROW(B57),'Base de données'!$R:$R,0),2),"")</f>
        <v/>
      </c>
      <c r="C65" s="19" t="str">
        <f t="array" ref="C65">IFERROR(INDEX('Base de données'!$A$1:$P$128,MATCH(ROW(B57),'Base de données'!$R:$R,0),3),"")</f>
        <v/>
      </c>
      <c r="D65" s="19" t="str">
        <f t="array" ref="D65">IFERROR(INDEX('Base de données'!$A$1:$P$128,MATCH(ROW(B57),'Base de données'!$R:$R,0),4),"")</f>
        <v/>
      </c>
      <c r="E65" s="19" t="str">
        <f t="array" ref="E65">IFERROR(INDEX('Base de données'!$A$1:$P$128,MATCH(ROW(B57),'Base de données'!$R:$R,0),5),"")</f>
        <v/>
      </c>
      <c r="F65" s="19" t="str">
        <f t="array" ref="F65">IFERROR(INDEX('Base de données'!$A$1:$P$128,MATCH(ROW(B57),'Base de données'!$R:$R,0),6),"")</f>
        <v/>
      </c>
      <c r="G65" s="21" t="str">
        <f t="array" ref="G65">IFERROR(INDEX('Base de données'!$A$1:$P$128,MATCH(ROW(B57),'Base de données'!$R:$R,0),7),"")</f>
        <v/>
      </c>
      <c r="H65" s="19" t="str">
        <f t="array" ref="H65">IFERROR(INDEX('Base de données'!$A$1:$P$128,MATCH(ROW(B57),'Base de données'!$R:$R,0),8),"")</f>
        <v/>
      </c>
      <c r="I65" s="19" t="str">
        <f t="array" ref="I65">IFERROR(INDEX('Base de données'!$A$1:$P$128,MATCH(ROW(B57),'Base de données'!$R:$R,0),9),"")</f>
        <v/>
      </c>
      <c r="J65" s="19" t="str">
        <f t="array" ref="J65">IFERROR(INDEX('Base de données'!$A$1:$P$128,MATCH(ROW(B57),'Base de données'!$R:$R,0),10),"")</f>
        <v/>
      </c>
      <c r="K65" s="19" t="str">
        <f t="array" ref="K65">IFERROR(INDEX('Base de données'!$A$1:$P$128,MATCH(ROW(B57),'Base de données'!$R:$R,0),11),"")</f>
        <v/>
      </c>
      <c r="L65" s="19" t="str">
        <f t="array" ref="L65">IFERROR(INDEX('Base de données'!$A$1:$P$128,MATCH(ROW(B57),'Base de données'!$R:$R,0),12),"")</f>
        <v/>
      </c>
      <c r="M65" s="19" t="str">
        <f t="array" ref="M65">IFERROR(INDEX('Base de données'!$A$1:$P$128,MATCH(ROW(B57),'Base de données'!$R:$R,0),13),"")</f>
        <v/>
      </c>
      <c r="N65" s="19" t="str">
        <f t="array" ref="N65">IFERROR(INDEX('Base de données'!$A$1:$P$128,MATCH(ROW(B57),'Base de données'!$R:$R,0),14),"")</f>
        <v/>
      </c>
      <c r="O65" s="19" t="str">
        <f t="array" ref="O65">IFERROR(INDEX('Base de données'!$A$1:$P$128,MATCH(ROW(B57),'Base de données'!$R:$R,0),15),"")</f>
        <v/>
      </c>
      <c r="P65" s="19" t="str">
        <f t="array" ref="P65">IFERROR(INDEX('Base de données'!$A$1:$P$128,MATCH(ROW(B57),'Base de données'!$R:$R,0),16),"")</f>
        <v/>
      </c>
      <c r="Q65" s="11"/>
      <c r="R65" s="11"/>
      <c r="S65" s="11"/>
      <c r="T65" s="11"/>
      <c r="U65" s="11"/>
      <c r="V65" s="11"/>
      <c r="W65" s="11"/>
      <c r="X65" s="11"/>
      <c r="Y65" s="11"/>
      <c r="Z65" s="11"/>
    </row>
    <row r="66" spans="1:26" ht="16" x14ac:dyDescent="0.2">
      <c r="A66" s="19" t="str">
        <f t="array" ref="A66">IFERROR(INDEX('Base de données'!$A$1:$P$128,MATCH(ROW(B58),'Base de données'!R:R,0),1),"")</f>
        <v/>
      </c>
      <c r="B66" s="20" t="str">
        <f t="array" ref="B66">IFERROR(INDEX('Base de données'!$A$1:$P$128,MATCH(ROW(B58),'Base de données'!$R:$R,0),2),"")</f>
        <v/>
      </c>
      <c r="C66" s="19" t="str">
        <f t="array" ref="C66">IFERROR(INDEX('Base de données'!$A$1:$P$128,MATCH(ROW(B58),'Base de données'!$R:$R,0),3),"")</f>
        <v/>
      </c>
      <c r="D66" s="19" t="str">
        <f t="array" ref="D66">IFERROR(INDEX('Base de données'!$A$1:$P$128,MATCH(ROW(B58),'Base de données'!$R:$R,0),4),"")</f>
        <v/>
      </c>
      <c r="E66" s="19" t="str">
        <f t="array" ref="E66">IFERROR(INDEX('Base de données'!$A$1:$P$128,MATCH(ROW(B58),'Base de données'!$R:$R,0),5),"")</f>
        <v/>
      </c>
      <c r="F66" s="19" t="str">
        <f t="array" ref="F66">IFERROR(INDEX('Base de données'!$A$1:$P$128,MATCH(ROW(B58),'Base de données'!$R:$R,0),6),"")</f>
        <v/>
      </c>
      <c r="G66" s="21" t="str">
        <f t="array" ref="G66">IFERROR(INDEX('Base de données'!$A$1:$P$128,MATCH(ROW(B58),'Base de données'!$R:$R,0),7),"")</f>
        <v/>
      </c>
      <c r="H66" s="19" t="str">
        <f t="array" ref="H66">IFERROR(INDEX('Base de données'!$A$1:$P$128,MATCH(ROW(B58),'Base de données'!$R:$R,0),8),"")</f>
        <v/>
      </c>
      <c r="I66" s="19" t="str">
        <f t="array" ref="I66">IFERROR(INDEX('Base de données'!$A$1:$P$128,MATCH(ROW(B58),'Base de données'!$R:$R,0),9),"")</f>
        <v/>
      </c>
      <c r="J66" s="19" t="str">
        <f t="array" ref="J66">IFERROR(INDEX('Base de données'!$A$1:$P$128,MATCH(ROW(B58),'Base de données'!$R:$R,0),10),"")</f>
        <v/>
      </c>
      <c r="K66" s="19" t="str">
        <f t="array" ref="K66">IFERROR(INDEX('Base de données'!$A$1:$P$128,MATCH(ROW(B58),'Base de données'!$R:$R,0),11),"")</f>
        <v/>
      </c>
      <c r="L66" s="19" t="str">
        <f t="array" ref="L66">IFERROR(INDEX('Base de données'!$A$1:$P$128,MATCH(ROW(B58),'Base de données'!$R:$R,0),12),"")</f>
        <v/>
      </c>
      <c r="M66" s="19" t="str">
        <f t="array" ref="M66">IFERROR(INDEX('Base de données'!$A$1:$P$128,MATCH(ROW(B58),'Base de données'!$R:$R,0),13),"")</f>
        <v/>
      </c>
      <c r="N66" s="19" t="str">
        <f t="array" ref="N66">IFERROR(INDEX('Base de données'!$A$1:$P$128,MATCH(ROW(B58),'Base de données'!$R:$R,0),14),"")</f>
        <v/>
      </c>
      <c r="O66" s="19" t="str">
        <f t="array" ref="O66">IFERROR(INDEX('Base de données'!$A$1:$P$128,MATCH(ROW(B58),'Base de données'!$R:$R,0),15),"")</f>
        <v/>
      </c>
      <c r="P66" s="19" t="str">
        <f t="array" ref="P66">IFERROR(INDEX('Base de données'!$A$1:$P$128,MATCH(ROW(B58),'Base de données'!$R:$R,0),16),"")</f>
        <v/>
      </c>
      <c r="Q66" s="11"/>
      <c r="R66" s="11"/>
      <c r="S66" s="11"/>
      <c r="T66" s="11"/>
      <c r="U66" s="11"/>
      <c r="V66" s="11"/>
      <c r="W66" s="11"/>
      <c r="X66" s="11"/>
      <c r="Y66" s="11"/>
      <c r="Z66" s="11"/>
    </row>
    <row r="67" spans="1:26" ht="16" x14ac:dyDescent="0.2">
      <c r="A67" s="19" t="str">
        <f t="array" ref="A67">IFERROR(INDEX('Base de données'!$A$1:$P$128,MATCH(ROW(B59),'Base de données'!R:R,0),1),"")</f>
        <v/>
      </c>
      <c r="B67" s="20" t="str">
        <f t="array" ref="B67">IFERROR(INDEX('Base de données'!$A$1:$P$128,MATCH(ROW(B59),'Base de données'!$R:$R,0),2),"")</f>
        <v/>
      </c>
      <c r="C67" s="19" t="str">
        <f t="array" ref="C67">IFERROR(INDEX('Base de données'!$A$1:$P$128,MATCH(ROW(B59),'Base de données'!$R:$R,0),3),"")</f>
        <v/>
      </c>
      <c r="D67" s="19" t="str">
        <f t="array" ref="D67">IFERROR(INDEX('Base de données'!$A$1:$P$128,MATCH(ROW(B59),'Base de données'!$R:$R,0),4),"")</f>
        <v/>
      </c>
      <c r="E67" s="19" t="str">
        <f t="array" ref="E67">IFERROR(INDEX('Base de données'!$A$1:$P$128,MATCH(ROW(B59),'Base de données'!$R:$R,0),5),"")</f>
        <v/>
      </c>
      <c r="F67" s="19" t="str">
        <f t="array" ref="F67">IFERROR(INDEX('Base de données'!$A$1:$P$128,MATCH(ROW(B59),'Base de données'!$R:$R,0),6),"")</f>
        <v/>
      </c>
      <c r="G67" s="21" t="str">
        <f t="array" ref="G67">IFERROR(INDEX('Base de données'!$A$1:$P$128,MATCH(ROW(B59),'Base de données'!$R:$R,0),7),"")</f>
        <v/>
      </c>
      <c r="H67" s="19" t="str">
        <f t="array" ref="H67">IFERROR(INDEX('Base de données'!$A$1:$P$128,MATCH(ROW(B59),'Base de données'!$R:$R,0),8),"")</f>
        <v/>
      </c>
      <c r="I67" s="19" t="str">
        <f t="array" ref="I67">IFERROR(INDEX('Base de données'!$A$1:$P$128,MATCH(ROW(B59),'Base de données'!$R:$R,0),9),"")</f>
        <v/>
      </c>
      <c r="J67" s="19" t="str">
        <f t="array" ref="J67">IFERROR(INDEX('Base de données'!$A$1:$P$128,MATCH(ROW(B59),'Base de données'!$R:$R,0),10),"")</f>
        <v/>
      </c>
      <c r="K67" s="19" t="str">
        <f t="array" ref="K67">IFERROR(INDEX('Base de données'!$A$1:$P$128,MATCH(ROW(B59),'Base de données'!$R:$R,0),11),"")</f>
        <v/>
      </c>
      <c r="L67" s="19" t="str">
        <f t="array" ref="L67">IFERROR(INDEX('Base de données'!$A$1:$P$128,MATCH(ROW(B59),'Base de données'!$R:$R,0),12),"")</f>
        <v/>
      </c>
      <c r="M67" s="19" t="str">
        <f t="array" ref="M67">IFERROR(INDEX('Base de données'!$A$1:$P$128,MATCH(ROW(B59),'Base de données'!$R:$R,0),13),"")</f>
        <v/>
      </c>
      <c r="N67" s="19" t="str">
        <f t="array" ref="N67">IFERROR(INDEX('Base de données'!$A$1:$P$128,MATCH(ROW(B59),'Base de données'!$R:$R,0),14),"")</f>
        <v/>
      </c>
      <c r="O67" s="19" t="str">
        <f t="array" ref="O67">IFERROR(INDEX('Base de données'!$A$1:$P$128,MATCH(ROW(B59),'Base de données'!$R:$R,0),15),"")</f>
        <v/>
      </c>
      <c r="P67" s="19" t="str">
        <f t="array" ref="P67">IFERROR(INDEX('Base de données'!$A$1:$P$128,MATCH(ROW(B59),'Base de données'!$R:$R,0),16),"")</f>
        <v/>
      </c>
      <c r="Q67" s="11"/>
      <c r="R67" s="11"/>
      <c r="S67" s="11"/>
      <c r="T67" s="11"/>
      <c r="U67" s="11"/>
      <c r="V67" s="11"/>
      <c r="W67" s="11"/>
      <c r="X67" s="11"/>
      <c r="Y67" s="11"/>
      <c r="Z67" s="11"/>
    </row>
    <row r="68" spans="1:26" ht="16" x14ac:dyDescent="0.2">
      <c r="A68" s="19" t="str">
        <f t="array" ref="A68">IFERROR(INDEX('Base de données'!$A$1:$P$128,MATCH(ROW(B60),'Base de données'!R:R,0),1),"")</f>
        <v/>
      </c>
      <c r="B68" s="20" t="str">
        <f t="array" ref="B68">IFERROR(INDEX('Base de données'!$A$1:$P$128,MATCH(ROW(B60),'Base de données'!$R:$R,0),2),"")</f>
        <v/>
      </c>
      <c r="C68" s="19" t="str">
        <f t="array" ref="C68">IFERROR(INDEX('Base de données'!$A$1:$P$128,MATCH(ROW(B60),'Base de données'!$R:$R,0),3),"")</f>
        <v/>
      </c>
      <c r="D68" s="19" t="str">
        <f t="array" ref="D68">IFERROR(INDEX('Base de données'!$A$1:$P$128,MATCH(ROW(B60),'Base de données'!$R:$R,0),4),"")</f>
        <v/>
      </c>
      <c r="E68" s="19" t="str">
        <f t="array" ref="E68">IFERROR(INDEX('Base de données'!$A$1:$P$128,MATCH(ROW(B60),'Base de données'!$R:$R,0),5),"")</f>
        <v/>
      </c>
      <c r="F68" s="19" t="str">
        <f t="array" ref="F68">IFERROR(INDEX('Base de données'!$A$1:$P$128,MATCH(ROW(B60),'Base de données'!$R:$R,0),6),"")</f>
        <v/>
      </c>
      <c r="G68" s="21" t="str">
        <f t="array" ref="G68">IFERROR(INDEX('Base de données'!$A$1:$P$128,MATCH(ROW(B60),'Base de données'!$R:$R,0),7),"")</f>
        <v/>
      </c>
      <c r="H68" s="19" t="str">
        <f t="array" ref="H68">IFERROR(INDEX('Base de données'!$A$1:$P$128,MATCH(ROW(B60),'Base de données'!$R:$R,0),8),"")</f>
        <v/>
      </c>
      <c r="I68" s="19" t="str">
        <f t="array" ref="I68">IFERROR(INDEX('Base de données'!$A$1:$P$128,MATCH(ROW(B60),'Base de données'!$R:$R,0),9),"")</f>
        <v/>
      </c>
      <c r="J68" s="19" t="str">
        <f t="array" ref="J68">IFERROR(INDEX('Base de données'!$A$1:$P$128,MATCH(ROW(B60),'Base de données'!$R:$R,0),10),"")</f>
        <v/>
      </c>
      <c r="K68" s="19" t="str">
        <f t="array" ref="K68">IFERROR(INDEX('Base de données'!$A$1:$P$128,MATCH(ROW(B60),'Base de données'!$R:$R,0),11),"")</f>
        <v/>
      </c>
      <c r="L68" s="19" t="str">
        <f t="array" ref="L68">IFERROR(INDEX('Base de données'!$A$1:$P$128,MATCH(ROW(B60),'Base de données'!$R:$R,0),12),"")</f>
        <v/>
      </c>
      <c r="M68" s="19" t="str">
        <f t="array" ref="M68">IFERROR(INDEX('Base de données'!$A$1:$P$128,MATCH(ROW(B60),'Base de données'!$R:$R,0),13),"")</f>
        <v/>
      </c>
      <c r="N68" s="19" t="str">
        <f t="array" ref="N68">IFERROR(INDEX('Base de données'!$A$1:$P$128,MATCH(ROW(B60),'Base de données'!$R:$R,0),14),"")</f>
        <v/>
      </c>
      <c r="O68" s="19" t="str">
        <f t="array" ref="O68">IFERROR(INDEX('Base de données'!$A$1:$P$128,MATCH(ROW(B60),'Base de données'!$R:$R,0),15),"")</f>
        <v/>
      </c>
      <c r="P68" s="19" t="str">
        <f t="array" ref="P68">IFERROR(INDEX('Base de données'!$A$1:$P$128,MATCH(ROW(B60),'Base de données'!$R:$R,0),16),"")</f>
        <v/>
      </c>
      <c r="Q68" s="11"/>
      <c r="R68" s="11"/>
      <c r="S68" s="11"/>
      <c r="T68" s="11"/>
      <c r="U68" s="11"/>
      <c r="V68" s="11"/>
      <c r="W68" s="11"/>
      <c r="X68" s="11"/>
      <c r="Y68" s="11"/>
      <c r="Z68" s="11"/>
    </row>
    <row r="69" spans="1:26" ht="16" x14ac:dyDescent="0.2">
      <c r="A69" s="19" t="str">
        <f t="array" ref="A69">IFERROR(INDEX('Base de données'!$A$1:$P$128,MATCH(ROW(B61),'Base de données'!R:R,0),1),"")</f>
        <v/>
      </c>
      <c r="B69" s="20" t="str">
        <f t="array" ref="B69">IFERROR(INDEX('Base de données'!$A$1:$P$128,MATCH(ROW(B61),'Base de données'!$R:$R,0),2),"")</f>
        <v/>
      </c>
      <c r="C69" s="19" t="str">
        <f t="array" ref="C69">IFERROR(INDEX('Base de données'!$A$1:$P$128,MATCH(ROW(B61),'Base de données'!$R:$R,0),3),"")</f>
        <v/>
      </c>
      <c r="D69" s="19" t="str">
        <f t="array" ref="D69">IFERROR(INDEX('Base de données'!$A$1:$P$128,MATCH(ROW(B61),'Base de données'!$R:$R,0),4),"")</f>
        <v/>
      </c>
      <c r="E69" s="19" t="str">
        <f t="array" ref="E69">IFERROR(INDEX('Base de données'!$A$1:$P$128,MATCH(ROW(B61),'Base de données'!$R:$R,0),5),"")</f>
        <v/>
      </c>
      <c r="F69" s="19" t="str">
        <f t="array" ref="F69">IFERROR(INDEX('Base de données'!$A$1:$P$128,MATCH(ROW(B61),'Base de données'!$R:$R,0),6),"")</f>
        <v/>
      </c>
      <c r="G69" s="21" t="str">
        <f t="array" ref="G69">IFERROR(INDEX('Base de données'!$A$1:$P$128,MATCH(ROW(B61),'Base de données'!$R:$R,0),7),"")</f>
        <v/>
      </c>
      <c r="H69" s="19" t="str">
        <f t="array" ref="H69">IFERROR(INDEX('Base de données'!$A$1:$P$128,MATCH(ROW(B61),'Base de données'!$R:$R,0),8),"")</f>
        <v/>
      </c>
      <c r="I69" s="19" t="str">
        <f t="array" ref="I69">IFERROR(INDEX('Base de données'!$A$1:$P$128,MATCH(ROW(B61),'Base de données'!$R:$R,0),9),"")</f>
        <v/>
      </c>
      <c r="J69" s="19" t="str">
        <f t="array" ref="J69">IFERROR(INDEX('Base de données'!$A$1:$P$128,MATCH(ROW(B61),'Base de données'!$R:$R,0),10),"")</f>
        <v/>
      </c>
      <c r="K69" s="19" t="str">
        <f t="array" ref="K69">IFERROR(INDEX('Base de données'!$A$1:$P$128,MATCH(ROW(B61),'Base de données'!$R:$R,0),11),"")</f>
        <v/>
      </c>
      <c r="L69" s="19" t="str">
        <f t="array" ref="L69">IFERROR(INDEX('Base de données'!$A$1:$P$128,MATCH(ROW(B61),'Base de données'!$R:$R,0),12),"")</f>
        <v/>
      </c>
      <c r="M69" s="19" t="str">
        <f t="array" ref="M69">IFERROR(INDEX('Base de données'!$A$1:$P$128,MATCH(ROW(B61),'Base de données'!$R:$R,0),13),"")</f>
        <v/>
      </c>
      <c r="N69" s="19" t="str">
        <f t="array" ref="N69">IFERROR(INDEX('Base de données'!$A$1:$P$128,MATCH(ROW(B61),'Base de données'!$R:$R,0),14),"")</f>
        <v/>
      </c>
      <c r="O69" s="19" t="str">
        <f t="array" ref="O69">IFERROR(INDEX('Base de données'!$A$1:$P$128,MATCH(ROW(B61),'Base de données'!$R:$R,0),15),"")</f>
        <v/>
      </c>
      <c r="P69" s="19" t="str">
        <f t="array" ref="P69">IFERROR(INDEX('Base de données'!$A$1:$P$128,MATCH(ROW(B61),'Base de données'!$R:$R,0),16),"")</f>
        <v/>
      </c>
      <c r="Q69" s="11"/>
      <c r="R69" s="11"/>
      <c r="S69" s="11"/>
      <c r="T69" s="11"/>
      <c r="U69" s="11"/>
      <c r="V69" s="11"/>
      <c r="W69" s="11"/>
      <c r="X69" s="11"/>
      <c r="Y69" s="11"/>
      <c r="Z69" s="11"/>
    </row>
    <row r="70" spans="1:26" ht="16" x14ac:dyDescent="0.2">
      <c r="A70" s="19" t="str">
        <f t="array" ref="A70">IFERROR(INDEX('Base de données'!$A$1:$P$128,MATCH(ROW(B62),'Base de données'!R:R,0),1),"")</f>
        <v/>
      </c>
      <c r="B70" s="20" t="str">
        <f t="array" ref="B70">IFERROR(INDEX('Base de données'!$A$1:$P$128,MATCH(ROW(B62),'Base de données'!$R:$R,0),2),"")</f>
        <v/>
      </c>
      <c r="C70" s="19" t="str">
        <f t="array" ref="C70">IFERROR(INDEX('Base de données'!$A$1:$P$128,MATCH(ROW(B62),'Base de données'!$R:$R,0),3),"")</f>
        <v/>
      </c>
      <c r="D70" s="19" t="str">
        <f t="array" ref="D70">IFERROR(INDEX('Base de données'!$A$1:$P$128,MATCH(ROW(B62),'Base de données'!$R:$R,0),4),"")</f>
        <v/>
      </c>
      <c r="E70" s="19" t="str">
        <f t="array" ref="E70">IFERROR(INDEX('Base de données'!$A$1:$P$128,MATCH(ROW(B62),'Base de données'!$R:$R,0),5),"")</f>
        <v/>
      </c>
      <c r="F70" s="19" t="str">
        <f t="array" ref="F70">IFERROR(INDEX('Base de données'!$A$1:$P$128,MATCH(ROW(B62),'Base de données'!$R:$R,0),6),"")</f>
        <v/>
      </c>
      <c r="G70" s="21" t="str">
        <f t="array" ref="G70">IFERROR(INDEX('Base de données'!$A$1:$P$128,MATCH(ROW(B62),'Base de données'!$R:$R,0),7),"")</f>
        <v/>
      </c>
      <c r="H70" s="19" t="str">
        <f t="array" ref="H70">IFERROR(INDEX('Base de données'!$A$1:$P$128,MATCH(ROW(B62),'Base de données'!$R:$R,0),8),"")</f>
        <v/>
      </c>
      <c r="I70" s="19" t="str">
        <f t="array" ref="I70">IFERROR(INDEX('Base de données'!$A$1:$P$128,MATCH(ROW(B62),'Base de données'!$R:$R,0),9),"")</f>
        <v/>
      </c>
      <c r="J70" s="19" t="str">
        <f t="array" ref="J70">IFERROR(INDEX('Base de données'!$A$1:$P$128,MATCH(ROW(B62),'Base de données'!$R:$R,0),10),"")</f>
        <v/>
      </c>
      <c r="K70" s="19" t="str">
        <f t="array" ref="K70">IFERROR(INDEX('Base de données'!$A$1:$P$128,MATCH(ROW(B62),'Base de données'!$R:$R,0),11),"")</f>
        <v/>
      </c>
      <c r="L70" s="19" t="str">
        <f t="array" ref="L70">IFERROR(INDEX('Base de données'!$A$1:$P$128,MATCH(ROW(B62),'Base de données'!$R:$R,0),12),"")</f>
        <v/>
      </c>
      <c r="M70" s="19" t="str">
        <f t="array" ref="M70">IFERROR(INDEX('Base de données'!$A$1:$P$128,MATCH(ROW(B62),'Base de données'!$R:$R,0),13),"")</f>
        <v/>
      </c>
      <c r="N70" s="19" t="str">
        <f t="array" ref="N70">IFERROR(INDEX('Base de données'!$A$1:$P$128,MATCH(ROW(B62),'Base de données'!$R:$R,0),14),"")</f>
        <v/>
      </c>
      <c r="O70" s="19" t="str">
        <f t="array" ref="O70">IFERROR(INDEX('Base de données'!$A$1:$P$128,MATCH(ROW(B62),'Base de données'!$R:$R,0),15),"")</f>
        <v/>
      </c>
      <c r="P70" s="19" t="str">
        <f t="array" ref="P70">IFERROR(INDEX('Base de données'!$A$1:$P$128,MATCH(ROW(B62),'Base de données'!$R:$R,0),16),"")</f>
        <v/>
      </c>
      <c r="Q70" s="11"/>
      <c r="R70" s="11"/>
      <c r="S70" s="11"/>
      <c r="T70" s="11"/>
      <c r="U70" s="11"/>
      <c r="V70" s="11"/>
      <c r="W70" s="11"/>
      <c r="X70" s="11"/>
      <c r="Y70" s="11"/>
      <c r="Z70" s="11"/>
    </row>
    <row r="71" spans="1:26" ht="16" x14ac:dyDescent="0.2">
      <c r="A71" s="19" t="str">
        <f t="array" ref="A71">IFERROR(INDEX('Base de données'!$A$1:$P$128,MATCH(ROW(B63),'Base de données'!R:R,0),1),"")</f>
        <v/>
      </c>
      <c r="B71" s="20" t="str">
        <f t="array" ref="B71">IFERROR(INDEX('Base de données'!$A$1:$P$128,MATCH(ROW(B63),'Base de données'!$R:$R,0),2),"")</f>
        <v/>
      </c>
      <c r="C71" s="19" t="str">
        <f t="array" ref="C71">IFERROR(INDEX('Base de données'!$A$1:$P$128,MATCH(ROW(B63),'Base de données'!$R:$R,0),3),"")</f>
        <v/>
      </c>
      <c r="D71" s="19" t="str">
        <f t="array" ref="D71">IFERROR(INDEX('Base de données'!$A$1:$P$128,MATCH(ROW(B63),'Base de données'!$R:$R,0),4),"")</f>
        <v/>
      </c>
      <c r="E71" s="19" t="str">
        <f t="array" ref="E71">IFERROR(INDEX('Base de données'!$A$1:$P$128,MATCH(ROW(B63),'Base de données'!$R:$R,0),5),"")</f>
        <v/>
      </c>
      <c r="F71" s="19" t="str">
        <f t="array" ref="F71">IFERROR(INDEX('Base de données'!$A$1:$P$128,MATCH(ROW(B63),'Base de données'!$R:$R,0),6),"")</f>
        <v/>
      </c>
      <c r="G71" s="21" t="str">
        <f t="array" ref="G71">IFERROR(INDEX('Base de données'!$A$1:$P$128,MATCH(ROW(B63),'Base de données'!$R:$R,0),7),"")</f>
        <v/>
      </c>
      <c r="H71" s="19" t="str">
        <f t="array" ref="H71">IFERROR(INDEX('Base de données'!$A$1:$P$128,MATCH(ROW(B63),'Base de données'!$R:$R,0),8),"")</f>
        <v/>
      </c>
      <c r="I71" s="19" t="str">
        <f t="array" ref="I71">IFERROR(INDEX('Base de données'!$A$1:$P$128,MATCH(ROW(B63),'Base de données'!$R:$R,0),9),"")</f>
        <v/>
      </c>
      <c r="J71" s="19" t="str">
        <f t="array" ref="J71">IFERROR(INDEX('Base de données'!$A$1:$P$128,MATCH(ROW(B63),'Base de données'!$R:$R,0),10),"")</f>
        <v/>
      </c>
      <c r="K71" s="19" t="str">
        <f t="array" ref="K71">IFERROR(INDEX('Base de données'!$A$1:$P$128,MATCH(ROW(B63),'Base de données'!$R:$R,0),11),"")</f>
        <v/>
      </c>
      <c r="L71" s="19" t="str">
        <f t="array" ref="L71">IFERROR(INDEX('Base de données'!$A$1:$P$128,MATCH(ROW(B63),'Base de données'!$R:$R,0),12),"")</f>
        <v/>
      </c>
      <c r="M71" s="19" t="str">
        <f t="array" ref="M71">IFERROR(INDEX('Base de données'!$A$1:$P$128,MATCH(ROW(B63),'Base de données'!$R:$R,0),13),"")</f>
        <v/>
      </c>
      <c r="N71" s="19" t="str">
        <f t="array" ref="N71">IFERROR(INDEX('Base de données'!$A$1:$P$128,MATCH(ROW(B63),'Base de données'!$R:$R,0),14),"")</f>
        <v/>
      </c>
      <c r="O71" s="19" t="str">
        <f t="array" ref="O71">IFERROR(INDEX('Base de données'!$A$1:$P$128,MATCH(ROW(B63),'Base de données'!$R:$R,0),15),"")</f>
        <v/>
      </c>
      <c r="P71" s="19" t="str">
        <f t="array" ref="P71">IFERROR(INDEX('Base de données'!$A$1:$P$128,MATCH(ROW(B63),'Base de données'!$R:$R,0),16),"")</f>
        <v/>
      </c>
      <c r="Q71" s="11"/>
      <c r="R71" s="11"/>
      <c r="S71" s="11"/>
      <c r="T71" s="11"/>
      <c r="U71" s="11"/>
      <c r="V71" s="11"/>
      <c r="W71" s="11"/>
      <c r="X71" s="11"/>
      <c r="Y71" s="11"/>
      <c r="Z71" s="11"/>
    </row>
    <row r="72" spans="1:26" ht="16" x14ac:dyDescent="0.2">
      <c r="A72" s="19" t="str">
        <f t="array" ref="A72">IFERROR(INDEX('Base de données'!$A$1:$P$128,MATCH(ROW(B64),'Base de données'!R:R,0),1),"")</f>
        <v/>
      </c>
      <c r="B72" s="19" t="str">
        <f t="array" ref="B72">IFERROR(INDEX('Base de données'!$A$1:$P$128,MATCH(ROW(B64),'Base de données'!$R:$R,0),2),"")</f>
        <v/>
      </c>
      <c r="C72" s="19" t="str">
        <f t="array" ref="C72">IFERROR(INDEX('Base de données'!$A$1:$P$128,MATCH(ROW(B64),'Base de données'!$R:$R,0),3),"")</f>
        <v/>
      </c>
      <c r="D72" s="19" t="str">
        <f t="array" ref="D72">IFERROR(INDEX('Base de données'!$A$1:$P$128,MATCH(ROW(B64),'Base de données'!$R:$R,0),4),"")</f>
        <v/>
      </c>
      <c r="E72" s="19" t="str">
        <f t="array" ref="E72">IFERROR(INDEX('Base de données'!$A$1:$P$128,MATCH(ROW(B64),'Base de données'!$R:$R,0),5),"")</f>
        <v/>
      </c>
      <c r="F72" s="19" t="str">
        <f t="array" ref="F72">IFERROR(INDEX('Base de données'!$A$1:$P$128,MATCH(ROW(B64),'Base de données'!$R:$R,0),6),"")</f>
        <v/>
      </c>
      <c r="G72" s="21" t="str">
        <f t="array" ref="G72">IFERROR(INDEX('Base de données'!$A$1:$P$128,MATCH(ROW(B64),'Base de données'!$R:$R,0),7),"")</f>
        <v/>
      </c>
      <c r="H72" s="19" t="str">
        <f t="array" ref="H72">IFERROR(INDEX('Base de données'!$A$1:$P$128,MATCH(ROW(B64),'Base de données'!$R:$R,0),8),"")</f>
        <v/>
      </c>
      <c r="I72" s="19" t="str">
        <f t="array" ref="I72">IFERROR(INDEX('Base de données'!$A$1:$P$128,MATCH(ROW(B64),'Base de données'!$R:$R,0),9),"")</f>
        <v/>
      </c>
      <c r="J72" s="19" t="str">
        <f t="array" ref="J72">IFERROR(INDEX('Base de données'!$A$1:$P$128,MATCH(ROW(B64),'Base de données'!$R:$R,0),10),"")</f>
        <v/>
      </c>
      <c r="K72" s="19" t="str">
        <f t="array" ref="K72">IFERROR(INDEX('Base de données'!$A$1:$P$128,MATCH(ROW(B64),'Base de données'!$R:$R,0),11),"")</f>
        <v/>
      </c>
      <c r="L72" s="19" t="str">
        <f t="array" ref="L72">IFERROR(INDEX('Base de données'!$A$1:$P$128,MATCH(ROW(B64),'Base de données'!$R:$R,0),12),"")</f>
        <v/>
      </c>
      <c r="M72" s="19" t="str">
        <f t="array" ref="M72">IFERROR(INDEX('Base de données'!$A$1:$P$128,MATCH(ROW(B64),'Base de données'!$R:$R,0),13),"")</f>
        <v/>
      </c>
      <c r="N72" s="19" t="str">
        <f t="array" ref="N72">IFERROR(INDEX('Base de données'!$A$1:$P$128,MATCH(ROW(B64),'Base de données'!$R:$R,0),14),"")</f>
        <v/>
      </c>
      <c r="O72" s="19" t="str">
        <f t="array" ref="O72">IFERROR(INDEX('Base de données'!$A$1:$P$128,MATCH(ROW(B64),'Base de données'!$R:$R,0),15),"")</f>
        <v/>
      </c>
      <c r="P72" s="19" t="str">
        <f t="array" ref="P72">IFERROR(INDEX('Base de données'!$A$1:$P$128,MATCH(ROW(B64),'Base de données'!$R:$R,0),16),"")</f>
        <v/>
      </c>
      <c r="Q72" s="11"/>
      <c r="R72" s="11"/>
      <c r="S72" s="11"/>
      <c r="T72" s="11"/>
      <c r="U72" s="11"/>
      <c r="V72" s="11"/>
      <c r="W72" s="11"/>
      <c r="X72" s="11"/>
      <c r="Y72" s="11"/>
      <c r="Z72" s="11"/>
    </row>
    <row r="73" spans="1:26" ht="16" x14ac:dyDescent="0.2">
      <c r="A73" s="19" t="str">
        <f t="array" ref="A73">IFERROR(INDEX('Base de données'!$A$1:$P$128,MATCH(ROW(B65),'Base de données'!R:R,0),1),"")</f>
        <v/>
      </c>
      <c r="B73" s="20" t="str">
        <f t="array" ref="B73">IFERROR(INDEX('Base de données'!$A$1:$P$128,MATCH(ROW(B65),'Base de données'!$R:$R,0),2),"")</f>
        <v/>
      </c>
      <c r="C73" s="19" t="str">
        <f t="array" ref="C73">IFERROR(INDEX('Base de données'!$A$1:$P$128,MATCH(ROW(B65),'Base de données'!$R:$R,0),3),"")</f>
        <v/>
      </c>
      <c r="D73" s="19" t="str">
        <f t="array" ref="D73">IFERROR(INDEX('Base de données'!$A$1:$P$128,MATCH(ROW(B65),'Base de données'!$R:$R,0),4),"")</f>
        <v/>
      </c>
      <c r="E73" s="19" t="str">
        <f t="array" ref="E73">IFERROR(INDEX('Base de données'!$A$1:$P$128,MATCH(ROW(B65),'Base de données'!$R:$R,0),5),"")</f>
        <v/>
      </c>
      <c r="F73" s="19" t="str">
        <f t="array" ref="F73">IFERROR(INDEX('Base de données'!$A$1:$P$128,MATCH(ROW(B65),'Base de données'!$R:$R,0),6),"")</f>
        <v/>
      </c>
      <c r="G73" s="21" t="str">
        <f t="array" ref="G73">IFERROR(INDEX('Base de données'!$A$1:$P$128,MATCH(ROW(B65),'Base de données'!$R:$R,0),7),"")</f>
        <v/>
      </c>
      <c r="H73" s="19" t="str">
        <f t="array" ref="H73">IFERROR(INDEX('Base de données'!$A$1:$P$128,MATCH(ROW(B65),'Base de données'!$R:$R,0),8),"")</f>
        <v/>
      </c>
      <c r="I73" s="19" t="str">
        <f t="array" ref="I73">IFERROR(INDEX('Base de données'!$A$1:$P$128,MATCH(ROW(B65),'Base de données'!$R:$R,0),9),"")</f>
        <v/>
      </c>
      <c r="J73" s="19" t="str">
        <f t="array" ref="J73">IFERROR(INDEX('Base de données'!$A$1:$P$128,MATCH(ROW(B65),'Base de données'!$R:$R,0),10),"")</f>
        <v/>
      </c>
      <c r="K73" s="19" t="str">
        <f t="array" ref="K73">IFERROR(INDEX('Base de données'!$A$1:$P$128,MATCH(ROW(B65),'Base de données'!$R:$R,0),11),"")</f>
        <v/>
      </c>
      <c r="L73" s="19" t="str">
        <f t="array" ref="L73">IFERROR(INDEX('Base de données'!$A$1:$P$128,MATCH(ROW(B65),'Base de données'!$R:$R,0),12),"")</f>
        <v/>
      </c>
      <c r="M73" s="19" t="str">
        <f t="array" ref="M73">IFERROR(INDEX('Base de données'!$A$1:$P$128,MATCH(ROW(B65),'Base de données'!$R:$R,0),13),"")</f>
        <v/>
      </c>
      <c r="N73" s="19" t="str">
        <f t="array" ref="N73">IFERROR(INDEX('Base de données'!$A$1:$P$128,MATCH(ROW(B65),'Base de données'!$R:$R,0),14),"")</f>
        <v/>
      </c>
      <c r="O73" s="19" t="str">
        <f t="array" ref="O73">IFERROR(INDEX('Base de données'!$A$1:$P$128,MATCH(ROW(B65),'Base de données'!$R:$R,0),15),"")</f>
        <v/>
      </c>
      <c r="P73" s="19" t="str">
        <f t="array" ref="P73">IFERROR(INDEX('Base de données'!$A$1:$P$128,MATCH(ROW(B65),'Base de données'!$R:$R,0),16),"")</f>
        <v/>
      </c>
      <c r="Q73" s="11"/>
      <c r="R73" s="11"/>
      <c r="S73" s="11"/>
      <c r="T73" s="11"/>
      <c r="U73" s="11"/>
      <c r="V73" s="11"/>
      <c r="W73" s="11"/>
      <c r="X73" s="11"/>
      <c r="Y73" s="11"/>
      <c r="Z73" s="11"/>
    </row>
    <row r="74" spans="1:26" ht="16" x14ac:dyDescent="0.2">
      <c r="A74" s="19" t="str">
        <f t="array" ref="A74">IFERROR(INDEX('Base de données'!$A$1:$P$128,MATCH(ROW(B66),'Base de données'!R:R,0),1),"")</f>
        <v/>
      </c>
      <c r="B74" s="20" t="str">
        <f t="array" ref="B74">IFERROR(INDEX('Base de données'!$A$1:$P$128,MATCH(ROW(B66),'Base de données'!$R:$R,0),2),"")</f>
        <v/>
      </c>
      <c r="C74" s="19" t="str">
        <f t="array" ref="C74">IFERROR(INDEX('Base de données'!$A$1:$P$128,MATCH(ROW(B66),'Base de données'!$R:$R,0),3),"")</f>
        <v/>
      </c>
      <c r="D74" s="19" t="str">
        <f t="array" ref="D74">IFERROR(INDEX('Base de données'!$A$1:$P$128,MATCH(ROW(B66),'Base de données'!$R:$R,0),4),"")</f>
        <v/>
      </c>
      <c r="E74" s="19" t="str">
        <f t="array" ref="E74">IFERROR(INDEX('Base de données'!$A$1:$P$128,MATCH(ROW(B66),'Base de données'!$R:$R,0),5),"")</f>
        <v/>
      </c>
      <c r="F74" s="19" t="str">
        <f t="array" ref="F74">IFERROR(INDEX('Base de données'!$A$1:$P$128,MATCH(ROW(B66),'Base de données'!$R:$R,0),6),"")</f>
        <v/>
      </c>
      <c r="G74" s="21" t="str">
        <f t="array" ref="G74">IFERROR(INDEX('Base de données'!$A$1:$P$128,MATCH(ROW(B66),'Base de données'!$R:$R,0),7),"")</f>
        <v/>
      </c>
      <c r="H74" s="19" t="str">
        <f t="array" ref="H74">IFERROR(INDEX('Base de données'!$A$1:$P$128,MATCH(ROW(B66),'Base de données'!$R:$R,0),8),"")</f>
        <v/>
      </c>
      <c r="I74" s="19" t="str">
        <f t="array" ref="I74">IFERROR(INDEX('Base de données'!$A$1:$P$128,MATCH(ROW(B66),'Base de données'!$R:$R,0),9),"")</f>
        <v/>
      </c>
      <c r="J74" s="19" t="str">
        <f t="array" ref="J74">IFERROR(INDEX('Base de données'!$A$1:$P$128,MATCH(ROW(B66),'Base de données'!$R:$R,0),10),"")</f>
        <v/>
      </c>
      <c r="K74" s="19" t="str">
        <f t="array" ref="K74">IFERROR(INDEX('Base de données'!$A$1:$P$128,MATCH(ROW(B66),'Base de données'!$R:$R,0),11),"")</f>
        <v/>
      </c>
      <c r="L74" s="19" t="str">
        <f t="array" ref="L74">IFERROR(INDEX('Base de données'!$A$1:$P$128,MATCH(ROW(B66),'Base de données'!$R:$R,0),12),"")</f>
        <v/>
      </c>
      <c r="M74" s="19" t="str">
        <f t="array" ref="M74">IFERROR(INDEX('Base de données'!$A$1:$P$128,MATCH(ROW(B66),'Base de données'!$R:$R,0),13),"")</f>
        <v/>
      </c>
      <c r="N74" s="19" t="str">
        <f t="array" ref="N74">IFERROR(INDEX('Base de données'!$A$1:$P$128,MATCH(ROW(B66),'Base de données'!$R:$R,0),14),"")</f>
        <v/>
      </c>
      <c r="O74" s="19" t="str">
        <f t="array" ref="O74">IFERROR(INDEX('Base de données'!$A$1:$P$128,MATCH(ROW(B66),'Base de données'!$R:$R,0),15),"")</f>
        <v/>
      </c>
      <c r="P74" s="19" t="str">
        <f t="array" ref="P74">IFERROR(INDEX('Base de données'!$A$1:$P$128,MATCH(ROW(B66),'Base de données'!$R:$R,0),16),"")</f>
        <v/>
      </c>
      <c r="Q74" s="11"/>
      <c r="R74" s="11"/>
      <c r="S74" s="11"/>
      <c r="T74" s="11"/>
      <c r="U74" s="11"/>
      <c r="V74" s="11"/>
      <c r="W74" s="11"/>
      <c r="X74" s="11"/>
      <c r="Y74" s="11"/>
      <c r="Z74" s="11"/>
    </row>
    <row r="75" spans="1:26" ht="16" x14ac:dyDescent="0.2">
      <c r="A75" s="19" t="str">
        <f t="array" ref="A75">IFERROR(INDEX('Base de données'!$A$1:$P$128,MATCH(ROW(B67),'Base de données'!R:R,0),1),"")</f>
        <v/>
      </c>
      <c r="B75" s="20" t="str">
        <f t="array" ref="B75">IFERROR(INDEX('Base de données'!$A$1:$P$128,MATCH(ROW(B67),'Base de données'!$R:$R,0),2),"")</f>
        <v/>
      </c>
      <c r="C75" s="19" t="str">
        <f t="array" ref="C75">IFERROR(INDEX('Base de données'!$A$1:$P$128,MATCH(ROW(B67),'Base de données'!$R:$R,0),3),"")</f>
        <v/>
      </c>
      <c r="D75" s="19" t="str">
        <f t="array" ref="D75">IFERROR(INDEX('Base de données'!$A$1:$P$128,MATCH(ROW(B67),'Base de données'!$R:$R,0),4),"")</f>
        <v/>
      </c>
      <c r="E75" s="19" t="str">
        <f t="array" ref="E75">IFERROR(INDEX('Base de données'!$A$1:$P$128,MATCH(ROW(B67),'Base de données'!$R:$R,0),5),"")</f>
        <v/>
      </c>
      <c r="F75" s="19" t="str">
        <f t="array" ref="F75">IFERROR(INDEX('Base de données'!$A$1:$P$128,MATCH(ROW(B67),'Base de données'!$R:$R,0),6),"")</f>
        <v/>
      </c>
      <c r="G75" s="21" t="str">
        <f t="array" ref="G75">IFERROR(INDEX('Base de données'!$A$1:$P$128,MATCH(ROW(B67),'Base de données'!$R:$R,0),7),"")</f>
        <v/>
      </c>
      <c r="H75" s="19" t="str">
        <f t="array" ref="H75">IFERROR(INDEX('Base de données'!$A$1:$P$128,MATCH(ROW(B67),'Base de données'!$R:$R,0),8),"")</f>
        <v/>
      </c>
      <c r="I75" s="19" t="str">
        <f t="array" ref="I75">IFERROR(INDEX('Base de données'!$A$1:$P$128,MATCH(ROW(B67),'Base de données'!$R:$R,0),9),"")</f>
        <v/>
      </c>
      <c r="J75" s="19" t="str">
        <f t="array" ref="J75">IFERROR(INDEX('Base de données'!$A$1:$P$128,MATCH(ROW(B67),'Base de données'!$R:$R,0),10),"")</f>
        <v/>
      </c>
      <c r="K75" s="19" t="str">
        <f t="array" ref="K75">IFERROR(INDEX('Base de données'!$A$1:$P$128,MATCH(ROW(B67),'Base de données'!$R:$R,0),11),"")</f>
        <v/>
      </c>
      <c r="L75" s="19" t="str">
        <f t="array" ref="L75">IFERROR(INDEX('Base de données'!$A$1:$P$128,MATCH(ROW(B67),'Base de données'!$R:$R,0),12),"")</f>
        <v/>
      </c>
      <c r="M75" s="19" t="str">
        <f t="array" ref="M75">IFERROR(INDEX('Base de données'!$A$1:$P$128,MATCH(ROW(B67),'Base de données'!$R:$R,0),13),"")</f>
        <v/>
      </c>
      <c r="N75" s="19" t="str">
        <f t="array" ref="N75">IFERROR(INDEX('Base de données'!$A$1:$P$128,MATCH(ROW(B67),'Base de données'!$R:$R,0),14),"")</f>
        <v/>
      </c>
      <c r="O75" s="19" t="str">
        <f t="array" ref="O75">IFERROR(INDEX('Base de données'!$A$1:$P$128,MATCH(ROW(B67),'Base de données'!$R:$R,0),15),"")</f>
        <v/>
      </c>
      <c r="P75" s="19" t="str">
        <f t="array" ref="P75">IFERROR(INDEX('Base de données'!$A$1:$P$128,MATCH(ROW(B67),'Base de données'!$R:$R,0),16),"")</f>
        <v/>
      </c>
      <c r="Q75" s="11"/>
      <c r="R75" s="11"/>
      <c r="S75" s="11"/>
      <c r="T75" s="11"/>
      <c r="U75" s="11"/>
      <c r="V75" s="11"/>
      <c r="W75" s="11"/>
      <c r="X75" s="11"/>
      <c r="Y75" s="11"/>
      <c r="Z75" s="11"/>
    </row>
    <row r="76" spans="1:26" ht="16" x14ac:dyDescent="0.2">
      <c r="A76" s="19" t="str">
        <f t="array" ref="A76">IFERROR(INDEX('Base de données'!$A$1:$P$128,MATCH(ROW(B68),'Base de données'!R:R,0),1),"")</f>
        <v/>
      </c>
      <c r="B76" s="19" t="str">
        <f t="array" ref="B76">IFERROR(INDEX('Base de données'!$A$1:$P$128,MATCH(ROW(B68),'Base de données'!$R:$R,0),2),"")</f>
        <v/>
      </c>
      <c r="C76" s="19" t="str">
        <f t="array" ref="C76">IFERROR(INDEX('Base de données'!$A$1:$P$128,MATCH(ROW(B68),'Base de données'!$R:$R,0),3),"")</f>
        <v/>
      </c>
      <c r="D76" s="19" t="str">
        <f t="array" ref="D76">IFERROR(INDEX('Base de données'!$A$1:$P$128,MATCH(ROW(B68),'Base de données'!$R:$R,0),4),"")</f>
        <v/>
      </c>
      <c r="E76" s="19" t="str">
        <f t="array" ref="E76">IFERROR(INDEX('Base de données'!$A$1:$P$128,MATCH(ROW(B68),'Base de données'!$R:$R,0),5),"")</f>
        <v/>
      </c>
      <c r="F76" s="19" t="str">
        <f t="array" ref="F76">IFERROR(INDEX('Base de données'!$A$1:$P$128,MATCH(ROW(B68),'Base de données'!$R:$R,0),6),"")</f>
        <v/>
      </c>
      <c r="G76" s="21" t="str">
        <f t="array" ref="G76">IFERROR(INDEX('Base de données'!$A$1:$P$128,MATCH(ROW(B68),'Base de données'!$R:$R,0),7),"")</f>
        <v/>
      </c>
      <c r="H76" s="19" t="str">
        <f t="array" ref="H76">IFERROR(INDEX('Base de données'!$A$1:$P$128,MATCH(ROW(B68),'Base de données'!$R:$R,0),8),"")</f>
        <v/>
      </c>
      <c r="I76" s="19" t="str">
        <f t="array" ref="I76">IFERROR(INDEX('Base de données'!$A$1:$P$128,MATCH(ROW(B68),'Base de données'!$R:$R,0),9),"")</f>
        <v/>
      </c>
      <c r="J76" s="19" t="str">
        <f t="array" ref="J76">IFERROR(INDEX('Base de données'!$A$1:$P$128,MATCH(ROW(B68),'Base de données'!$R:$R,0),10),"")</f>
        <v/>
      </c>
      <c r="K76" s="19" t="str">
        <f t="array" ref="K76">IFERROR(INDEX('Base de données'!$A$1:$P$128,MATCH(ROW(B68),'Base de données'!$R:$R,0),11),"")</f>
        <v/>
      </c>
      <c r="L76" s="19" t="str">
        <f t="array" ref="L76">IFERROR(INDEX('Base de données'!$A$1:$P$128,MATCH(ROW(B68),'Base de données'!$R:$R,0),12),"")</f>
        <v/>
      </c>
      <c r="M76" s="19" t="str">
        <f t="array" ref="M76">IFERROR(INDEX('Base de données'!$A$1:$P$128,MATCH(ROW(B68),'Base de données'!$R:$R,0),13),"")</f>
        <v/>
      </c>
      <c r="N76" s="19" t="str">
        <f t="array" ref="N76">IFERROR(INDEX('Base de données'!$A$1:$P$128,MATCH(ROW(B68),'Base de données'!$R:$R,0),14),"")</f>
        <v/>
      </c>
      <c r="O76" s="19" t="str">
        <f t="array" ref="O76">IFERROR(INDEX('Base de données'!$A$1:$P$128,MATCH(ROW(B68),'Base de données'!$R:$R,0),15),"")</f>
        <v/>
      </c>
      <c r="P76" s="19" t="str">
        <f t="array" ref="P76">IFERROR(INDEX('Base de données'!$A$1:$P$128,MATCH(ROW(B68),'Base de données'!$R:$R,0),16),"")</f>
        <v/>
      </c>
      <c r="Q76" s="11"/>
      <c r="R76" s="11"/>
      <c r="S76" s="11"/>
      <c r="T76" s="11"/>
      <c r="U76" s="11"/>
      <c r="V76" s="11"/>
      <c r="W76" s="11"/>
      <c r="X76" s="11"/>
      <c r="Y76" s="11"/>
      <c r="Z76" s="11"/>
    </row>
    <row r="77" spans="1:26" ht="16" x14ac:dyDescent="0.2">
      <c r="A77" s="19" t="str">
        <f t="array" ref="A77">IFERROR(INDEX('Base de données'!$A$1:$P$128,MATCH(ROW(B69),'Base de données'!R:R,0),1),"")</f>
        <v/>
      </c>
      <c r="B77" s="20" t="str">
        <f t="array" ref="B77">IFERROR(INDEX('Base de données'!$A$1:$P$128,MATCH(ROW(B69),'Base de données'!$R:$R,0),2),"")</f>
        <v/>
      </c>
      <c r="C77" s="19" t="str">
        <f t="array" ref="C77">IFERROR(INDEX('Base de données'!$A$1:$P$128,MATCH(ROW(B69),'Base de données'!$R:$R,0),3),"")</f>
        <v/>
      </c>
      <c r="D77" s="19" t="str">
        <f t="array" ref="D77">IFERROR(INDEX('Base de données'!$A$1:$P$128,MATCH(ROW(B69),'Base de données'!$R:$R,0),4),"")</f>
        <v/>
      </c>
      <c r="E77" s="19" t="str">
        <f t="array" ref="E77">IFERROR(INDEX('Base de données'!$A$1:$P$128,MATCH(ROW(B69),'Base de données'!$R:$R,0),5),"")</f>
        <v/>
      </c>
      <c r="F77" s="19" t="str">
        <f t="array" ref="F77">IFERROR(INDEX('Base de données'!$A$1:$P$128,MATCH(ROW(B69),'Base de données'!$R:$R,0),6),"")</f>
        <v/>
      </c>
      <c r="G77" s="21" t="str">
        <f t="array" ref="G77">IFERROR(INDEX('Base de données'!$A$1:$P$128,MATCH(ROW(B69),'Base de données'!$R:$R,0),7),"")</f>
        <v/>
      </c>
      <c r="H77" s="19" t="str">
        <f t="array" ref="H77">IFERROR(INDEX('Base de données'!$A$1:$P$128,MATCH(ROW(B69),'Base de données'!$R:$R,0),8),"")</f>
        <v/>
      </c>
      <c r="I77" s="19" t="str">
        <f t="array" ref="I77">IFERROR(INDEX('Base de données'!$A$1:$P$128,MATCH(ROW(B69),'Base de données'!$R:$R,0),9),"")</f>
        <v/>
      </c>
      <c r="J77" s="19" t="str">
        <f t="array" ref="J77">IFERROR(INDEX('Base de données'!$A$1:$P$128,MATCH(ROW(B69),'Base de données'!$R:$R,0),10),"")</f>
        <v/>
      </c>
      <c r="K77" s="19" t="str">
        <f t="array" ref="K77">IFERROR(INDEX('Base de données'!$A$1:$P$128,MATCH(ROW(B69),'Base de données'!$R:$R,0),11),"")</f>
        <v/>
      </c>
      <c r="L77" s="19" t="str">
        <f t="array" ref="L77">IFERROR(INDEX('Base de données'!$A$1:$P$128,MATCH(ROW(B69),'Base de données'!$R:$R,0),12),"")</f>
        <v/>
      </c>
      <c r="M77" s="19" t="str">
        <f t="array" ref="M77">IFERROR(INDEX('Base de données'!$A$1:$P$128,MATCH(ROW(B69),'Base de données'!$R:$R,0),13),"")</f>
        <v/>
      </c>
      <c r="N77" s="19" t="str">
        <f t="array" ref="N77">IFERROR(INDEX('Base de données'!$A$1:$P$128,MATCH(ROW(B69),'Base de données'!$R:$R,0),14),"")</f>
        <v/>
      </c>
      <c r="O77" s="19" t="str">
        <f t="array" ref="O77">IFERROR(INDEX('Base de données'!$A$1:$P$128,MATCH(ROW(B69),'Base de données'!$R:$R,0),15),"")</f>
        <v/>
      </c>
      <c r="P77" s="19" t="str">
        <f t="array" ref="P77">IFERROR(INDEX('Base de données'!$A$1:$P$128,MATCH(ROW(B69),'Base de données'!$R:$R,0),16),"")</f>
        <v/>
      </c>
      <c r="Q77" s="11"/>
      <c r="R77" s="11"/>
      <c r="S77" s="11"/>
      <c r="T77" s="11"/>
      <c r="U77" s="11"/>
      <c r="V77" s="11"/>
      <c r="W77" s="11"/>
      <c r="X77" s="11"/>
      <c r="Y77" s="11"/>
      <c r="Z77" s="11"/>
    </row>
    <row r="78" spans="1:26" ht="16" x14ac:dyDescent="0.2">
      <c r="A78" s="19" t="str">
        <f t="array" ref="A78">IFERROR(INDEX('Base de données'!$A$1:$P$128,MATCH(ROW(B70),'Base de données'!R:R,0),1),"")</f>
        <v/>
      </c>
      <c r="B78" s="20" t="str">
        <f t="array" ref="B78">IFERROR(INDEX('Base de données'!$A$1:$P$128,MATCH(ROW(B70),'Base de données'!$R:$R,0),2),"")</f>
        <v/>
      </c>
      <c r="C78" s="19" t="str">
        <f t="array" ref="C78">IFERROR(INDEX('Base de données'!$A$1:$P$128,MATCH(ROW(B70),'Base de données'!$R:$R,0),3),"")</f>
        <v/>
      </c>
      <c r="D78" s="19" t="str">
        <f t="array" ref="D78">IFERROR(INDEX('Base de données'!$A$1:$P$128,MATCH(ROW(B70),'Base de données'!$R:$R,0),4),"")</f>
        <v/>
      </c>
      <c r="E78" s="19" t="str">
        <f t="array" ref="E78">IFERROR(INDEX('Base de données'!$A$1:$P$128,MATCH(ROW(B70),'Base de données'!$R:$R,0),5),"")</f>
        <v/>
      </c>
      <c r="F78" s="19" t="str">
        <f t="array" ref="F78">IFERROR(INDEX('Base de données'!$A$1:$P$128,MATCH(ROW(B70),'Base de données'!$R:$R,0),6),"")</f>
        <v/>
      </c>
      <c r="G78" s="21" t="str">
        <f t="array" ref="G78">IFERROR(INDEX('Base de données'!$A$1:$P$128,MATCH(ROW(B70),'Base de données'!$R:$R,0),7),"")</f>
        <v/>
      </c>
      <c r="H78" s="19" t="str">
        <f t="array" ref="H78">IFERROR(INDEX('Base de données'!$A$1:$P$128,MATCH(ROW(B70),'Base de données'!$R:$R,0),8),"")</f>
        <v/>
      </c>
      <c r="I78" s="19" t="str">
        <f t="array" ref="I78">IFERROR(INDEX('Base de données'!$A$1:$P$128,MATCH(ROW(B70),'Base de données'!$R:$R,0),9),"")</f>
        <v/>
      </c>
      <c r="J78" s="19" t="str">
        <f t="array" ref="J78">IFERROR(INDEX('Base de données'!$A$1:$P$128,MATCH(ROW(B70),'Base de données'!$R:$R,0),10),"")</f>
        <v/>
      </c>
      <c r="K78" s="19" t="str">
        <f t="array" ref="K78">IFERROR(INDEX('Base de données'!$A$1:$P$128,MATCH(ROW(B70),'Base de données'!$R:$R,0),11),"")</f>
        <v/>
      </c>
      <c r="L78" s="19" t="str">
        <f t="array" ref="L78">IFERROR(INDEX('Base de données'!$A$1:$P$128,MATCH(ROW(B70),'Base de données'!$R:$R,0),12),"")</f>
        <v/>
      </c>
      <c r="M78" s="19" t="str">
        <f t="array" ref="M78">IFERROR(INDEX('Base de données'!$A$1:$P$128,MATCH(ROW(B70),'Base de données'!$R:$R,0),13),"")</f>
        <v/>
      </c>
      <c r="N78" s="19" t="str">
        <f t="array" ref="N78">IFERROR(INDEX('Base de données'!$A$1:$P$128,MATCH(ROW(B70),'Base de données'!$R:$R,0),14),"")</f>
        <v/>
      </c>
      <c r="O78" s="19" t="str">
        <f t="array" ref="O78">IFERROR(INDEX('Base de données'!$A$1:$P$128,MATCH(ROW(B70),'Base de données'!$R:$R,0),15),"")</f>
        <v/>
      </c>
      <c r="P78" s="19" t="str">
        <f t="array" ref="P78">IFERROR(INDEX('Base de données'!$A$1:$P$128,MATCH(ROW(B70),'Base de données'!$R:$R,0),16),"")</f>
        <v/>
      </c>
      <c r="Q78" s="11"/>
      <c r="R78" s="11"/>
      <c r="S78" s="11"/>
      <c r="T78" s="11"/>
      <c r="U78" s="11"/>
      <c r="V78" s="11"/>
      <c r="W78" s="11"/>
      <c r="X78" s="11"/>
      <c r="Y78" s="11"/>
      <c r="Z78" s="11"/>
    </row>
    <row r="79" spans="1:26" ht="16" x14ac:dyDescent="0.2">
      <c r="A79" s="19" t="str">
        <f t="array" ref="A79">IFERROR(INDEX('Base de données'!$A$1:$P$128,MATCH(ROW(B71),'Base de données'!R:R,0),1),"")</f>
        <v/>
      </c>
      <c r="B79" s="20" t="str">
        <f t="array" ref="B79">IFERROR(INDEX('Base de données'!$A$1:$P$128,MATCH(ROW(B71),'Base de données'!$R:$R,0),2),"")</f>
        <v/>
      </c>
      <c r="C79" s="19" t="str">
        <f t="array" ref="C79">IFERROR(INDEX('Base de données'!$A$1:$P$128,MATCH(ROW(B71),'Base de données'!$R:$R,0),3),"")</f>
        <v/>
      </c>
      <c r="D79" s="19" t="str">
        <f t="array" ref="D79">IFERROR(INDEX('Base de données'!$A$1:$P$128,MATCH(ROW(B71),'Base de données'!$R:$R,0),4),"")</f>
        <v/>
      </c>
      <c r="E79" s="19" t="str">
        <f t="array" ref="E79">IFERROR(INDEX('Base de données'!$A$1:$P$128,MATCH(ROW(B71),'Base de données'!$R:$R,0),5),"")</f>
        <v/>
      </c>
      <c r="F79" s="19" t="str">
        <f t="array" ref="F79">IFERROR(INDEX('Base de données'!$A$1:$P$128,MATCH(ROW(B71),'Base de données'!$R:$R,0),6),"")</f>
        <v/>
      </c>
      <c r="G79" s="21" t="str">
        <f t="array" ref="G79">IFERROR(INDEX('Base de données'!$A$1:$P$128,MATCH(ROW(B71),'Base de données'!$R:$R,0),7),"")</f>
        <v/>
      </c>
      <c r="H79" s="19" t="str">
        <f t="array" ref="H79">IFERROR(INDEX('Base de données'!$A$1:$P$128,MATCH(ROW(B71),'Base de données'!$R:$R,0),8),"")</f>
        <v/>
      </c>
      <c r="I79" s="19" t="str">
        <f t="array" ref="I79">IFERROR(INDEX('Base de données'!$A$1:$P$128,MATCH(ROW(B71),'Base de données'!$R:$R,0),9),"")</f>
        <v/>
      </c>
      <c r="J79" s="19" t="str">
        <f t="array" ref="J79">IFERROR(INDEX('Base de données'!$A$1:$P$128,MATCH(ROW(B71),'Base de données'!$R:$R,0),10),"")</f>
        <v/>
      </c>
      <c r="K79" s="19" t="str">
        <f t="array" ref="K79">IFERROR(INDEX('Base de données'!$A$1:$P$128,MATCH(ROW(B71),'Base de données'!$R:$R,0),11),"")</f>
        <v/>
      </c>
      <c r="L79" s="19" t="str">
        <f t="array" ref="L79">IFERROR(INDEX('Base de données'!$A$1:$P$128,MATCH(ROW(B71),'Base de données'!$R:$R,0),12),"")</f>
        <v/>
      </c>
      <c r="M79" s="19" t="str">
        <f t="array" ref="M79">IFERROR(INDEX('Base de données'!$A$1:$P$128,MATCH(ROW(B71),'Base de données'!$R:$R,0),13),"")</f>
        <v/>
      </c>
      <c r="N79" s="19" t="str">
        <f t="array" ref="N79">IFERROR(INDEX('Base de données'!$A$1:$P$128,MATCH(ROW(B71),'Base de données'!$R:$R,0),14),"")</f>
        <v/>
      </c>
      <c r="O79" s="19" t="str">
        <f t="array" ref="O79">IFERROR(INDEX('Base de données'!$A$1:$P$128,MATCH(ROW(B71),'Base de données'!$R:$R,0),15),"")</f>
        <v/>
      </c>
      <c r="P79" s="19" t="str">
        <f t="array" ref="P79">IFERROR(INDEX('Base de données'!$A$1:$P$128,MATCH(ROW(B71),'Base de données'!$R:$R,0),16),"")</f>
        <v/>
      </c>
      <c r="Q79" s="11"/>
      <c r="R79" s="11"/>
      <c r="S79" s="11"/>
      <c r="T79" s="11"/>
      <c r="U79" s="11"/>
      <c r="V79" s="11"/>
      <c r="W79" s="11"/>
      <c r="X79" s="11"/>
      <c r="Y79" s="11"/>
      <c r="Z79" s="11"/>
    </row>
    <row r="80" spans="1:26" ht="16" x14ac:dyDescent="0.2">
      <c r="A80" s="19" t="str">
        <f t="array" ref="A80">IFERROR(INDEX('Base de données'!$A$1:$P$128,MATCH(ROW(B72),'Base de données'!R:R,0),1),"")</f>
        <v/>
      </c>
      <c r="B80" s="20" t="str">
        <f t="array" ref="B80">IFERROR(INDEX('Base de données'!$A$1:$P$128,MATCH(ROW(B72),'Base de données'!$R:$R,0),2),"")</f>
        <v/>
      </c>
      <c r="C80" s="19" t="str">
        <f t="array" ref="C80">IFERROR(INDEX('Base de données'!$A$1:$P$128,MATCH(ROW(B72),'Base de données'!$R:$R,0),3),"")</f>
        <v/>
      </c>
      <c r="D80" s="19" t="str">
        <f t="array" ref="D80">IFERROR(INDEX('Base de données'!$A$1:$P$128,MATCH(ROW(B72),'Base de données'!$R:$R,0),4),"")</f>
        <v/>
      </c>
      <c r="E80" s="19" t="str">
        <f t="array" ref="E80">IFERROR(INDEX('Base de données'!$A$1:$P$128,MATCH(ROW(B72),'Base de données'!$R:$R,0),5),"")</f>
        <v/>
      </c>
      <c r="F80" s="19" t="str">
        <f t="array" ref="F80">IFERROR(INDEX('Base de données'!$A$1:$P$128,MATCH(ROW(B72),'Base de données'!$R:$R,0),6),"")</f>
        <v/>
      </c>
      <c r="G80" s="21" t="str">
        <f t="array" ref="G80">IFERROR(INDEX('Base de données'!$A$1:$P$128,MATCH(ROW(B72),'Base de données'!$R:$R,0),7),"")</f>
        <v/>
      </c>
      <c r="H80" s="19" t="str">
        <f t="array" ref="H80">IFERROR(INDEX('Base de données'!$A$1:$P$128,MATCH(ROW(B72),'Base de données'!$R:$R,0),8),"")</f>
        <v/>
      </c>
      <c r="I80" s="19" t="str">
        <f t="array" ref="I80">IFERROR(INDEX('Base de données'!$A$1:$P$128,MATCH(ROW(B72),'Base de données'!$R:$R,0),9),"")</f>
        <v/>
      </c>
      <c r="J80" s="19" t="str">
        <f t="array" ref="J80">IFERROR(INDEX('Base de données'!$A$1:$P$128,MATCH(ROW(B72),'Base de données'!$R:$R,0),10),"")</f>
        <v/>
      </c>
      <c r="K80" s="19" t="str">
        <f t="array" ref="K80">IFERROR(INDEX('Base de données'!$A$1:$P$128,MATCH(ROW(B72),'Base de données'!$R:$R,0),11),"")</f>
        <v/>
      </c>
      <c r="L80" s="19" t="str">
        <f t="array" ref="L80">IFERROR(INDEX('Base de données'!$A$1:$P$128,MATCH(ROW(B72),'Base de données'!$R:$R,0),12),"")</f>
        <v/>
      </c>
      <c r="M80" s="19" t="str">
        <f t="array" ref="M80">IFERROR(INDEX('Base de données'!$A$1:$P$128,MATCH(ROW(B72),'Base de données'!$R:$R,0),13),"")</f>
        <v/>
      </c>
      <c r="N80" s="19" t="str">
        <f t="array" ref="N80">IFERROR(INDEX('Base de données'!$A$1:$P$128,MATCH(ROW(B72),'Base de données'!$R:$R,0),14),"")</f>
        <v/>
      </c>
      <c r="O80" s="19" t="str">
        <f t="array" ref="O80">IFERROR(INDEX('Base de données'!$A$1:$P$128,MATCH(ROW(B72),'Base de données'!$R:$R,0),15),"")</f>
        <v/>
      </c>
      <c r="P80" s="19" t="str">
        <f t="array" ref="P80">IFERROR(INDEX('Base de données'!$A$1:$P$128,MATCH(ROW(B72),'Base de données'!$R:$R,0),16),"")</f>
        <v/>
      </c>
      <c r="Q80" s="11"/>
      <c r="R80" s="11"/>
      <c r="S80" s="11"/>
      <c r="T80" s="11"/>
      <c r="U80" s="11"/>
      <c r="V80" s="11"/>
      <c r="W80" s="11"/>
      <c r="X80" s="11"/>
      <c r="Y80" s="11"/>
      <c r="Z80" s="11"/>
    </row>
    <row r="81" spans="1:26" ht="16" x14ac:dyDescent="0.2">
      <c r="A81" s="19" t="str">
        <f t="array" ref="A81">IFERROR(INDEX('Base de données'!$A$1:$P$128,MATCH(ROW(B73),'Base de données'!R:R,0),1),"")</f>
        <v/>
      </c>
      <c r="B81" s="20" t="str">
        <f t="array" ref="B81">IFERROR(INDEX('Base de données'!$A$1:$P$128,MATCH(ROW(B73),'Base de données'!$R:$R,0),2),"")</f>
        <v/>
      </c>
      <c r="C81" s="19" t="str">
        <f t="array" ref="C81">IFERROR(INDEX('Base de données'!$A$1:$P$128,MATCH(ROW(B73),'Base de données'!$R:$R,0),3),"")</f>
        <v/>
      </c>
      <c r="D81" s="19" t="str">
        <f t="array" ref="D81">IFERROR(INDEX('Base de données'!$A$1:$P$128,MATCH(ROW(B73),'Base de données'!$R:$R,0),4),"")</f>
        <v/>
      </c>
      <c r="E81" s="19" t="str">
        <f t="array" ref="E81">IFERROR(INDEX('Base de données'!$A$1:$P$128,MATCH(ROW(B73),'Base de données'!$R:$R,0),5),"")</f>
        <v/>
      </c>
      <c r="F81" s="19" t="str">
        <f t="array" ref="F81">IFERROR(INDEX('Base de données'!$A$1:$P$128,MATCH(ROW(B73),'Base de données'!$R:$R,0),6),"")</f>
        <v/>
      </c>
      <c r="G81" s="21" t="str">
        <f t="array" ref="G81">IFERROR(INDEX('Base de données'!$A$1:$P$128,MATCH(ROW(B73),'Base de données'!$R:$R,0),7),"")</f>
        <v/>
      </c>
      <c r="H81" s="19" t="str">
        <f t="array" ref="H81">IFERROR(INDEX('Base de données'!$A$1:$P$128,MATCH(ROW(B73),'Base de données'!$R:$R,0),8),"")</f>
        <v/>
      </c>
      <c r="I81" s="19" t="str">
        <f t="array" ref="I81">IFERROR(INDEX('Base de données'!$A$1:$P$128,MATCH(ROW(B73),'Base de données'!$R:$R,0),9),"")</f>
        <v/>
      </c>
      <c r="J81" s="19" t="str">
        <f t="array" ref="J81">IFERROR(INDEX('Base de données'!$A$1:$P$128,MATCH(ROW(B73),'Base de données'!$R:$R,0),10),"")</f>
        <v/>
      </c>
      <c r="K81" s="19" t="str">
        <f t="array" ref="K81">IFERROR(INDEX('Base de données'!$A$1:$P$128,MATCH(ROW(B73),'Base de données'!$R:$R,0),11),"")</f>
        <v/>
      </c>
      <c r="L81" s="19" t="str">
        <f t="array" ref="L81">IFERROR(INDEX('Base de données'!$A$1:$P$128,MATCH(ROW(B73),'Base de données'!$R:$R,0),12),"")</f>
        <v/>
      </c>
      <c r="M81" s="19" t="str">
        <f t="array" ref="M81">IFERROR(INDEX('Base de données'!$A$1:$P$128,MATCH(ROW(B73),'Base de données'!$R:$R,0),13),"")</f>
        <v/>
      </c>
      <c r="N81" s="19" t="str">
        <f t="array" ref="N81">IFERROR(INDEX('Base de données'!$A$1:$P$128,MATCH(ROW(B73),'Base de données'!$R:$R,0),14),"")</f>
        <v/>
      </c>
      <c r="O81" s="19" t="str">
        <f t="array" ref="O81">IFERROR(INDEX('Base de données'!$A$1:$P$128,MATCH(ROW(B73),'Base de données'!$R:$R,0),15),"")</f>
        <v/>
      </c>
      <c r="P81" s="19" t="str">
        <f t="array" ref="P81">IFERROR(INDEX('Base de données'!$A$1:$P$128,MATCH(ROW(B73),'Base de données'!$R:$R,0),16),"")</f>
        <v/>
      </c>
      <c r="Q81" s="11"/>
      <c r="R81" s="11"/>
      <c r="S81" s="11"/>
      <c r="T81" s="11"/>
      <c r="U81" s="11"/>
      <c r="V81" s="11"/>
      <c r="W81" s="11"/>
      <c r="X81" s="11"/>
      <c r="Y81" s="11"/>
      <c r="Z81" s="11"/>
    </row>
    <row r="82" spans="1:26" ht="16" x14ac:dyDescent="0.2">
      <c r="A82" s="19" t="str">
        <f t="array" ref="A82">IFERROR(INDEX('Base de données'!$A$1:$P$128,MATCH(ROW(B74),'Base de données'!R:R,0),1),"")</f>
        <v/>
      </c>
      <c r="B82" s="19" t="str">
        <f t="array" ref="B82">IFERROR(INDEX('Base de données'!$A$1:$P$128,MATCH(ROW(B74),'Base de données'!$R:$R,0),2),"")</f>
        <v/>
      </c>
      <c r="C82" s="19" t="str">
        <f t="array" ref="C82">IFERROR(INDEX('Base de données'!$A$1:$P$128,MATCH(ROW(B74),'Base de données'!$R:$R,0),3),"")</f>
        <v/>
      </c>
      <c r="D82" s="19" t="str">
        <f t="array" ref="D82">IFERROR(INDEX('Base de données'!$A$1:$P$128,MATCH(ROW(B74),'Base de données'!$R:$R,0),4),"")</f>
        <v/>
      </c>
      <c r="E82" s="19" t="str">
        <f t="array" ref="E82">IFERROR(INDEX('Base de données'!$A$1:$P$128,MATCH(ROW(B74),'Base de données'!$R:$R,0),5),"")</f>
        <v/>
      </c>
      <c r="F82" s="19" t="str">
        <f t="array" ref="F82">IFERROR(INDEX('Base de données'!$A$1:$P$128,MATCH(ROW(B74),'Base de données'!$R:$R,0),6),"")</f>
        <v/>
      </c>
      <c r="G82" s="21" t="str">
        <f t="array" ref="G82">IFERROR(INDEX('Base de données'!$A$1:$P$128,MATCH(ROW(B74),'Base de données'!$R:$R,0),7),"")</f>
        <v/>
      </c>
      <c r="H82" s="19" t="str">
        <f t="array" ref="H82">IFERROR(INDEX('Base de données'!$A$1:$P$128,MATCH(ROW(B74),'Base de données'!$R:$R,0),8),"")</f>
        <v/>
      </c>
      <c r="I82" s="19" t="str">
        <f t="array" ref="I82">IFERROR(INDEX('Base de données'!$A$1:$P$128,MATCH(ROW(B74),'Base de données'!$R:$R,0),9),"")</f>
        <v/>
      </c>
      <c r="J82" s="19" t="str">
        <f t="array" ref="J82">IFERROR(INDEX('Base de données'!$A$1:$P$128,MATCH(ROW(B74),'Base de données'!$R:$R,0),10),"")</f>
        <v/>
      </c>
      <c r="K82" s="19" t="str">
        <f t="array" ref="K82">IFERROR(INDEX('Base de données'!$A$1:$P$128,MATCH(ROW(B74),'Base de données'!$R:$R,0),11),"")</f>
        <v/>
      </c>
      <c r="L82" s="19" t="str">
        <f t="array" ref="L82">IFERROR(INDEX('Base de données'!$A$1:$P$128,MATCH(ROW(B74),'Base de données'!$R:$R,0),12),"")</f>
        <v/>
      </c>
      <c r="M82" s="19" t="str">
        <f t="array" ref="M82">IFERROR(INDEX('Base de données'!$A$1:$P$128,MATCH(ROW(B74),'Base de données'!$R:$R,0),13),"")</f>
        <v/>
      </c>
      <c r="N82" s="19" t="str">
        <f t="array" ref="N82">IFERROR(INDEX('Base de données'!$A$1:$P$128,MATCH(ROW(B74),'Base de données'!$R:$R,0),14),"")</f>
        <v/>
      </c>
      <c r="O82" s="19" t="str">
        <f t="array" ref="O82">IFERROR(INDEX('Base de données'!$A$1:$P$128,MATCH(ROW(B74),'Base de données'!$R:$R,0),15),"")</f>
        <v/>
      </c>
      <c r="P82" s="19" t="str">
        <f t="array" ref="P82">IFERROR(INDEX('Base de données'!$A$1:$P$128,MATCH(ROW(B74),'Base de données'!$R:$R,0),16),"")</f>
        <v/>
      </c>
      <c r="Q82" s="11"/>
      <c r="R82" s="11"/>
      <c r="S82" s="11"/>
      <c r="T82" s="11"/>
      <c r="U82" s="11"/>
      <c r="V82" s="11"/>
      <c r="W82" s="11"/>
      <c r="X82" s="11"/>
      <c r="Y82" s="11"/>
      <c r="Z82" s="11"/>
    </row>
    <row r="83" spans="1:26" ht="16" x14ac:dyDescent="0.2">
      <c r="A83" s="19" t="str">
        <f t="array" ref="A83">IFERROR(INDEX('Base de données'!$A$1:$P$128,MATCH(ROW(B75),'Base de données'!R:R,0),1),"")</f>
        <v/>
      </c>
      <c r="B83" s="20" t="str">
        <f t="array" ref="B83">IFERROR(INDEX('Base de données'!$A$1:$P$128,MATCH(ROW(B75),'Base de données'!$R:$R,0),2),"")</f>
        <v/>
      </c>
      <c r="C83" s="19" t="str">
        <f t="array" ref="C83">IFERROR(INDEX('Base de données'!$A$1:$P$128,MATCH(ROW(B75),'Base de données'!$R:$R,0),3),"")</f>
        <v/>
      </c>
      <c r="D83" s="19" t="str">
        <f t="array" ref="D83">IFERROR(INDEX('Base de données'!$A$1:$P$128,MATCH(ROW(B75),'Base de données'!$R:$R,0),4),"")</f>
        <v/>
      </c>
      <c r="E83" s="19" t="str">
        <f t="array" ref="E83">IFERROR(INDEX('Base de données'!$A$1:$P$128,MATCH(ROW(B75),'Base de données'!$R:$R,0),5),"")</f>
        <v/>
      </c>
      <c r="F83" s="19" t="str">
        <f t="array" ref="F83">IFERROR(INDEX('Base de données'!$A$1:$P$128,MATCH(ROW(B75),'Base de données'!$R:$R,0),6),"")</f>
        <v/>
      </c>
      <c r="G83" s="21" t="str">
        <f t="array" ref="G83">IFERROR(INDEX('Base de données'!$A$1:$P$128,MATCH(ROW(B75),'Base de données'!$R:$R,0),7),"")</f>
        <v/>
      </c>
      <c r="H83" s="19" t="str">
        <f t="array" ref="H83">IFERROR(INDEX('Base de données'!$A$1:$P$128,MATCH(ROW(B75),'Base de données'!$R:$R,0),8),"")</f>
        <v/>
      </c>
      <c r="I83" s="19" t="str">
        <f t="array" ref="I83">IFERROR(INDEX('Base de données'!$A$1:$P$128,MATCH(ROW(B75),'Base de données'!$R:$R,0),9),"")</f>
        <v/>
      </c>
      <c r="J83" s="19" t="str">
        <f t="array" ref="J83">IFERROR(INDEX('Base de données'!$A$1:$P$128,MATCH(ROW(B75),'Base de données'!$R:$R,0),10),"")</f>
        <v/>
      </c>
      <c r="K83" s="19" t="str">
        <f t="array" ref="K83">IFERROR(INDEX('Base de données'!$A$1:$P$128,MATCH(ROW(B75),'Base de données'!$R:$R,0),11),"")</f>
        <v/>
      </c>
      <c r="L83" s="19" t="str">
        <f t="array" ref="L83">IFERROR(INDEX('Base de données'!$A$1:$P$128,MATCH(ROW(B75),'Base de données'!$R:$R,0),12),"")</f>
        <v/>
      </c>
      <c r="M83" s="19" t="str">
        <f t="array" ref="M83">IFERROR(INDEX('Base de données'!$A$1:$P$128,MATCH(ROW(B75),'Base de données'!$R:$R,0),13),"")</f>
        <v/>
      </c>
      <c r="N83" s="19" t="str">
        <f t="array" ref="N83">IFERROR(INDEX('Base de données'!$A$1:$P$128,MATCH(ROW(B75),'Base de données'!$R:$R,0),14),"")</f>
        <v/>
      </c>
      <c r="O83" s="19" t="str">
        <f t="array" ref="O83">IFERROR(INDEX('Base de données'!$A$1:$P$128,MATCH(ROW(B75),'Base de données'!$R:$R,0),15),"")</f>
        <v/>
      </c>
      <c r="P83" s="19" t="str">
        <f t="array" ref="P83">IFERROR(INDEX('Base de données'!$A$1:$P$128,MATCH(ROW(B75),'Base de données'!$R:$R,0),16),"")</f>
        <v/>
      </c>
      <c r="Q83" s="11"/>
      <c r="R83" s="11"/>
      <c r="S83" s="11"/>
      <c r="T83" s="11"/>
      <c r="U83" s="11"/>
      <c r="V83" s="11"/>
      <c r="W83" s="11"/>
      <c r="X83" s="11"/>
      <c r="Y83" s="11"/>
      <c r="Z83" s="11"/>
    </row>
    <row r="84" spans="1:26" ht="16" x14ac:dyDescent="0.2">
      <c r="A84" s="19" t="str">
        <f t="array" ref="A84">IFERROR(INDEX('Base de données'!$A$1:$P$128,MATCH(ROW(B76),'Base de données'!R:R,0),1),"")</f>
        <v/>
      </c>
      <c r="B84" s="20" t="str">
        <f t="array" ref="B84">IFERROR(INDEX('Base de données'!$A$1:$P$128,MATCH(ROW(B76),'Base de données'!$R:$R,0),2),"")</f>
        <v/>
      </c>
      <c r="C84" s="19" t="str">
        <f t="array" ref="C84">IFERROR(INDEX('Base de données'!$A$1:$P$128,MATCH(ROW(B76),'Base de données'!$R:$R,0),3),"")</f>
        <v/>
      </c>
      <c r="D84" s="19" t="str">
        <f t="array" ref="D84">IFERROR(INDEX('Base de données'!$A$1:$P$128,MATCH(ROW(B76),'Base de données'!$R:$R,0),4),"")</f>
        <v/>
      </c>
      <c r="E84" s="19" t="str">
        <f t="array" ref="E84">IFERROR(INDEX('Base de données'!$A$1:$P$128,MATCH(ROW(B76),'Base de données'!$R:$R,0),5),"")</f>
        <v/>
      </c>
      <c r="F84" s="19" t="str">
        <f t="array" ref="F84">IFERROR(INDEX('Base de données'!$A$1:$P$128,MATCH(ROW(B76),'Base de données'!$R:$R,0),6),"")</f>
        <v/>
      </c>
      <c r="G84" s="21" t="str">
        <f t="array" ref="G84">IFERROR(INDEX('Base de données'!$A$1:$P$128,MATCH(ROW(B76),'Base de données'!$R:$R,0),7),"")</f>
        <v/>
      </c>
      <c r="H84" s="19" t="str">
        <f t="array" ref="H84">IFERROR(INDEX('Base de données'!$A$1:$P$128,MATCH(ROW(B76),'Base de données'!$R:$R,0),8),"")</f>
        <v/>
      </c>
      <c r="I84" s="19" t="str">
        <f t="array" ref="I84">IFERROR(INDEX('Base de données'!$A$1:$P$128,MATCH(ROW(B76),'Base de données'!$R:$R,0),9),"")</f>
        <v/>
      </c>
      <c r="J84" s="19" t="str">
        <f t="array" ref="J84">IFERROR(INDEX('Base de données'!$A$1:$P$128,MATCH(ROW(B76),'Base de données'!$R:$R,0),10),"")</f>
        <v/>
      </c>
      <c r="K84" s="19" t="str">
        <f t="array" ref="K84">IFERROR(INDEX('Base de données'!$A$1:$P$128,MATCH(ROW(B76),'Base de données'!$R:$R,0),11),"")</f>
        <v/>
      </c>
      <c r="L84" s="19" t="str">
        <f t="array" ref="L84">IFERROR(INDEX('Base de données'!$A$1:$P$128,MATCH(ROW(B76),'Base de données'!$R:$R,0),12),"")</f>
        <v/>
      </c>
      <c r="M84" s="19" t="str">
        <f t="array" ref="M84">IFERROR(INDEX('Base de données'!$A$1:$P$128,MATCH(ROW(B76),'Base de données'!$R:$R,0),13),"")</f>
        <v/>
      </c>
      <c r="N84" s="19" t="str">
        <f t="array" ref="N84">IFERROR(INDEX('Base de données'!$A$1:$P$128,MATCH(ROW(B76),'Base de données'!$R:$R,0),14),"")</f>
        <v/>
      </c>
      <c r="O84" s="19" t="str">
        <f t="array" ref="O84">IFERROR(INDEX('Base de données'!$A$1:$P$128,MATCH(ROW(B76),'Base de données'!$R:$R,0),15),"")</f>
        <v/>
      </c>
      <c r="P84" s="19" t="str">
        <f t="array" ref="P84">IFERROR(INDEX('Base de données'!$A$1:$P$128,MATCH(ROW(B76),'Base de données'!$R:$R,0),16),"")</f>
        <v/>
      </c>
      <c r="Q84" s="11"/>
      <c r="R84" s="11"/>
      <c r="S84" s="11"/>
      <c r="T84" s="11"/>
      <c r="U84" s="11"/>
      <c r="V84" s="11"/>
      <c r="W84" s="11"/>
      <c r="X84" s="11"/>
      <c r="Y84" s="11"/>
      <c r="Z84" s="11"/>
    </row>
    <row r="85" spans="1:26" ht="16" x14ac:dyDescent="0.2">
      <c r="A85" s="19" t="str">
        <f t="array" ref="A85">IFERROR(INDEX('Base de données'!$A$1:$P$128,MATCH(ROW(B77),'Base de données'!R:R,0),1),"")</f>
        <v/>
      </c>
      <c r="B85" s="19" t="str">
        <f t="array" ref="B85">IFERROR(INDEX('Base de données'!$A$1:$P$128,MATCH(ROW(B77),'Base de données'!$R:$R,0),2),"")</f>
        <v/>
      </c>
      <c r="C85" s="19" t="str">
        <f t="array" ref="C85">IFERROR(INDEX('Base de données'!$A$1:$P$128,MATCH(ROW(B77),'Base de données'!$R:$R,0),3),"")</f>
        <v/>
      </c>
      <c r="D85" s="19" t="str">
        <f t="array" ref="D85">IFERROR(INDEX('Base de données'!$A$1:$P$128,MATCH(ROW(B77),'Base de données'!$R:$R,0),4),"")</f>
        <v/>
      </c>
      <c r="E85" s="19" t="str">
        <f t="array" ref="E85">IFERROR(INDEX('Base de données'!$A$1:$P$128,MATCH(ROW(B77),'Base de données'!$R:$R,0),5),"")</f>
        <v/>
      </c>
      <c r="F85" s="19" t="str">
        <f t="array" ref="F85">IFERROR(INDEX('Base de données'!$A$1:$P$128,MATCH(ROW(B77),'Base de données'!$R:$R,0),6),"")</f>
        <v/>
      </c>
      <c r="G85" s="21" t="str">
        <f t="array" ref="G85">IFERROR(INDEX('Base de données'!$A$1:$P$128,MATCH(ROW(B77),'Base de données'!$R:$R,0),7),"")</f>
        <v/>
      </c>
      <c r="H85" s="19" t="str">
        <f t="array" ref="H85">IFERROR(INDEX('Base de données'!$A$1:$P$128,MATCH(ROW(B77),'Base de données'!$R:$R,0),8),"")</f>
        <v/>
      </c>
      <c r="I85" s="19" t="str">
        <f t="array" ref="I85">IFERROR(INDEX('Base de données'!$A$1:$P$128,MATCH(ROW(B77),'Base de données'!$R:$R,0),9),"")</f>
        <v/>
      </c>
      <c r="J85" s="19" t="str">
        <f t="array" ref="J85">IFERROR(INDEX('Base de données'!$A$1:$P$128,MATCH(ROW(B77),'Base de données'!$R:$R,0),10),"")</f>
        <v/>
      </c>
      <c r="K85" s="19" t="str">
        <f t="array" ref="K85">IFERROR(INDEX('Base de données'!$A$1:$P$128,MATCH(ROW(B77),'Base de données'!$R:$R,0),11),"")</f>
        <v/>
      </c>
      <c r="L85" s="19" t="str">
        <f t="array" ref="L85">IFERROR(INDEX('Base de données'!$A$1:$P$128,MATCH(ROW(B77),'Base de données'!$R:$R,0),12),"")</f>
        <v/>
      </c>
      <c r="M85" s="19" t="str">
        <f t="array" ref="M85">IFERROR(INDEX('Base de données'!$A$1:$P$128,MATCH(ROW(B77),'Base de données'!$R:$R,0),13),"")</f>
        <v/>
      </c>
      <c r="N85" s="19" t="str">
        <f t="array" ref="N85">IFERROR(INDEX('Base de données'!$A$1:$P$128,MATCH(ROW(B77),'Base de données'!$R:$R,0),14),"")</f>
        <v/>
      </c>
      <c r="O85" s="19" t="str">
        <f t="array" ref="O85">IFERROR(INDEX('Base de données'!$A$1:$P$128,MATCH(ROW(B77),'Base de données'!$R:$R,0),15),"")</f>
        <v/>
      </c>
      <c r="P85" s="19" t="str">
        <f t="array" ref="P85">IFERROR(INDEX('Base de données'!$A$1:$P$128,MATCH(ROW(B77),'Base de données'!$R:$R,0),16),"")</f>
        <v/>
      </c>
      <c r="Q85" s="11"/>
      <c r="R85" s="11"/>
      <c r="S85" s="11"/>
      <c r="T85" s="11"/>
      <c r="U85" s="11"/>
      <c r="V85" s="11"/>
      <c r="W85" s="11"/>
      <c r="X85" s="11"/>
      <c r="Y85" s="11"/>
      <c r="Z85" s="11"/>
    </row>
    <row r="86" spans="1:26" ht="16" x14ac:dyDescent="0.2">
      <c r="A86" s="19" t="str">
        <f t="array" ref="A86">IFERROR(INDEX('Base de données'!$A$1:$P$128,MATCH(ROW(B78),'Base de données'!R:R,0),1),"")</f>
        <v/>
      </c>
      <c r="B86" s="20" t="str">
        <f t="array" ref="B86">IFERROR(INDEX('Base de données'!$A$1:$P$128,MATCH(ROW(B78),'Base de données'!$R:$R,0),2),"")</f>
        <v/>
      </c>
      <c r="C86" s="19" t="str">
        <f t="array" ref="C86">IFERROR(INDEX('Base de données'!$A$1:$P$128,MATCH(ROW(B78),'Base de données'!$R:$R,0),3),"")</f>
        <v/>
      </c>
      <c r="D86" s="19" t="str">
        <f t="array" ref="D86">IFERROR(INDEX('Base de données'!$A$1:$P$128,MATCH(ROW(B78),'Base de données'!$R:$R,0),4),"")</f>
        <v/>
      </c>
      <c r="E86" s="19" t="str">
        <f t="array" ref="E86">IFERROR(INDEX('Base de données'!$A$1:$P$128,MATCH(ROW(B78),'Base de données'!$R:$R,0),5),"")</f>
        <v/>
      </c>
      <c r="F86" s="19" t="str">
        <f t="array" ref="F86">IFERROR(INDEX('Base de données'!$A$1:$P$128,MATCH(ROW(B78),'Base de données'!$R:$R,0),6),"")</f>
        <v/>
      </c>
      <c r="G86" s="21" t="str">
        <f t="array" ref="G86">IFERROR(INDEX('Base de données'!$A$1:$P$128,MATCH(ROW(B78),'Base de données'!$R:$R,0),7),"")</f>
        <v/>
      </c>
      <c r="H86" s="19" t="str">
        <f t="array" ref="H86">IFERROR(INDEX('Base de données'!$A$1:$P$128,MATCH(ROW(B78),'Base de données'!$R:$R,0),8),"")</f>
        <v/>
      </c>
      <c r="I86" s="19" t="str">
        <f t="array" ref="I86">IFERROR(INDEX('Base de données'!$A$1:$P$128,MATCH(ROW(B78),'Base de données'!$R:$R,0),9),"")</f>
        <v/>
      </c>
      <c r="J86" s="19" t="str">
        <f t="array" ref="J86">IFERROR(INDEX('Base de données'!$A$1:$P$128,MATCH(ROW(B78),'Base de données'!$R:$R,0),10),"")</f>
        <v/>
      </c>
      <c r="K86" s="19" t="str">
        <f t="array" ref="K86">IFERROR(INDEX('Base de données'!$A$1:$P$128,MATCH(ROW(B78),'Base de données'!$R:$R,0),11),"")</f>
        <v/>
      </c>
      <c r="L86" s="19" t="str">
        <f t="array" ref="L86">IFERROR(INDEX('Base de données'!$A$1:$P$128,MATCH(ROW(B78),'Base de données'!$R:$R,0),12),"")</f>
        <v/>
      </c>
      <c r="M86" s="19" t="str">
        <f t="array" ref="M86">IFERROR(INDEX('Base de données'!$A$1:$P$128,MATCH(ROW(B78),'Base de données'!$R:$R,0),13),"")</f>
        <v/>
      </c>
      <c r="N86" s="19" t="str">
        <f t="array" ref="N86">IFERROR(INDEX('Base de données'!$A$1:$P$128,MATCH(ROW(B78),'Base de données'!$R:$R,0),14),"")</f>
        <v/>
      </c>
      <c r="O86" s="19" t="str">
        <f t="array" ref="O86">IFERROR(INDEX('Base de données'!$A$1:$P$128,MATCH(ROW(B78),'Base de données'!$R:$R,0),15),"")</f>
        <v/>
      </c>
      <c r="P86" s="19" t="str">
        <f t="array" ref="P86">IFERROR(INDEX('Base de données'!$A$1:$P$128,MATCH(ROW(B78),'Base de données'!$R:$R,0),16),"")</f>
        <v/>
      </c>
      <c r="Q86" s="11"/>
      <c r="R86" s="11"/>
      <c r="S86" s="11"/>
      <c r="T86" s="11"/>
      <c r="U86" s="11"/>
      <c r="V86" s="11"/>
      <c r="W86" s="11"/>
      <c r="X86" s="11"/>
      <c r="Y86" s="11"/>
      <c r="Z86" s="11"/>
    </row>
    <row r="87" spans="1:26" ht="16" x14ac:dyDescent="0.2">
      <c r="A87" s="19" t="str">
        <f t="array" ref="A87">IFERROR(INDEX('Base de données'!$A$1:$P$128,MATCH(ROW(B79),'Base de données'!R:R,0),1),"")</f>
        <v/>
      </c>
      <c r="B87" s="20" t="str">
        <f t="array" ref="B87">IFERROR(INDEX('Base de données'!$A$1:$P$128,MATCH(ROW(B79),'Base de données'!$R:$R,0),2),"")</f>
        <v/>
      </c>
      <c r="C87" s="19" t="str">
        <f t="array" ref="C87">IFERROR(INDEX('Base de données'!$A$1:$P$128,MATCH(ROW(B79),'Base de données'!$R:$R,0),3),"")</f>
        <v/>
      </c>
      <c r="D87" s="19" t="str">
        <f t="array" ref="D87">IFERROR(INDEX('Base de données'!$A$1:$P$128,MATCH(ROW(B79),'Base de données'!$R:$R,0),4),"")</f>
        <v/>
      </c>
      <c r="E87" s="19" t="str">
        <f t="array" ref="E87">IFERROR(INDEX('Base de données'!$A$1:$P$128,MATCH(ROW(B79),'Base de données'!$R:$R,0),5),"")</f>
        <v/>
      </c>
      <c r="F87" s="19" t="str">
        <f t="array" ref="F87">IFERROR(INDEX('Base de données'!$A$1:$P$128,MATCH(ROW(B79),'Base de données'!$R:$R,0),6),"")</f>
        <v/>
      </c>
      <c r="G87" s="21" t="str">
        <f t="array" ref="G87">IFERROR(INDEX('Base de données'!$A$1:$P$128,MATCH(ROW(B79),'Base de données'!$R:$R,0),7),"")</f>
        <v/>
      </c>
      <c r="H87" s="19" t="str">
        <f t="array" ref="H87">IFERROR(INDEX('Base de données'!$A$1:$P$128,MATCH(ROW(B79),'Base de données'!$R:$R,0),8),"")</f>
        <v/>
      </c>
      <c r="I87" s="19" t="str">
        <f t="array" ref="I87">IFERROR(INDEX('Base de données'!$A$1:$P$128,MATCH(ROW(B79),'Base de données'!$R:$R,0),9),"")</f>
        <v/>
      </c>
      <c r="J87" s="19" t="str">
        <f t="array" ref="J87">IFERROR(INDEX('Base de données'!$A$1:$P$128,MATCH(ROW(B79),'Base de données'!$R:$R,0),10),"")</f>
        <v/>
      </c>
      <c r="K87" s="19" t="str">
        <f t="array" ref="K87">IFERROR(INDEX('Base de données'!$A$1:$P$128,MATCH(ROW(B79),'Base de données'!$R:$R,0),11),"")</f>
        <v/>
      </c>
      <c r="L87" s="19" t="str">
        <f t="array" ref="L87">IFERROR(INDEX('Base de données'!$A$1:$P$128,MATCH(ROW(B79),'Base de données'!$R:$R,0),12),"")</f>
        <v/>
      </c>
      <c r="M87" s="19" t="str">
        <f t="array" ref="M87">IFERROR(INDEX('Base de données'!$A$1:$P$128,MATCH(ROW(B79),'Base de données'!$R:$R,0),13),"")</f>
        <v/>
      </c>
      <c r="N87" s="19" t="str">
        <f t="array" ref="N87">IFERROR(INDEX('Base de données'!$A$1:$P$128,MATCH(ROW(B79),'Base de données'!$R:$R,0),14),"")</f>
        <v/>
      </c>
      <c r="O87" s="19" t="str">
        <f t="array" ref="O87">IFERROR(INDEX('Base de données'!$A$1:$P$128,MATCH(ROW(B79),'Base de données'!$R:$R,0),15),"")</f>
        <v/>
      </c>
      <c r="P87" s="19" t="str">
        <f t="array" ref="P87">IFERROR(INDEX('Base de données'!$A$1:$P$128,MATCH(ROW(B79),'Base de données'!$R:$R,0),16),"")</f>
        <v/>
      </c>
      <c r="Q87" s="11"/>
      <c r="R87" s="11"/>
      <c r="S87" s="11"/>
      <c r="T87" s="11"/>
      <c r="U87" s="11"/>
      <c r="V87" s="11"/>
      <c r="W87" s="11"/>
      <c r="X87" s="11"/>
      <c r="Y87" s="11"/>
      <c r="Z87" s="11"/>
    </row>
    <row r="88" spans="1:26" ht="16" x14ac:dyDescent="0.2">
      <c r="A88" s="19" t="str">
        <f t="array" ref="A88">IFERROR(INDEX('Base de données'!$A$1:$P$128,MATCH(ROW(B80),'Base de données'!R:R,0),1),"")</f>
        <v/>
      </c>
      <c r="B88" s="20" t="str">
        <f t="array" ref="B88">IFERROR(INDEX('Base de données'!$A$1:$P$128,MATCH(ROW(B80),'Base de données'!$R:$R,0),2),"")</f>
        <v/>
      </c>
      <c r="C88" s="19" t="str">
        <f t="array" ref="C88">IFERROR(INDEX('Base de données'!$A$1:$P$128,MATCH(ROW(B80),'Base de données'!$R:$R,0),3),"")</f>
        <v/>
      </c>
      <c r="D88" s="19" t="str">
        <f t="array" ref="D88">IFERROR(INDEX('Base de données'!$A$1:$P$128,MATCH(ROW(B80),'Base de données'!$R:$R,0),4),"")</f>
        <v/>
      </c>
      <c r="E88" s="19" t="str">
        <f t="array" ref="E88">IFERROR(INDEX('Base de données'!$A$1:$P$128,MATCH(ROW(B80),'Base de données'!$R:$R,0),5),"")</f>
        <v/>
      </c>
      <c r="F88" s="19" t="str">
        <f t="array" ref="F88">IFERROR(INDEX('Base de données'!$A$1:$P$128,MATCH(ROW(B80),'Base de données'!$R:$R,0),6),"")</f>
        <v/>
      </c>
      <c r="G88" s="21" t="str">
        <f t="array" ref="G88">IFERROR(INDEX('Base de données'!$A$1:$P$128,MATCH(ROW(B80),'Base de données'!$R:$R,0),7),"")</f>
        <v/>
      </c>
      <c r="H88" s="19" t="str">
        <f t="array" ref="H88">IFERROR(INDEX('Base de données'!$A$1:$P$128,MATCH(ROW(B80),'Base de données'!$R:$R,0),8),"")</f>
        <v/>
      </c>
      <c r="I88" s="19" t="str">
        <f t="array" ref="I88">IFERROR(INDEX('Base de données'!$A$1:$P$128,MATCH(ROW(B80),'Base de données'!$R:$R,0),9),"")</f>
        <v/>
      </c>
      <c r="J88" s="19" t="str">
        <f t="array" ref="J88">IFERROR(INDEX('Base de données'!$A$1:$P$128,MATCH(ROW(B80),'Base de données'!$R:$R,0),10),"")</f>
        <v/>
      </c>
      <c r="K88" s="19" t="str">
        <f t="array" ref="K88">IFERROR(INDEX('Base de données'!$A$1:$P$128,MATCH(ROW(B80),'Base de données'!$R:$R,0),11),"")</f>
        <v/>
      </c>
      <c r="L88" s="19" t="str">
        <f t="array" ref="L88">IFERROR(INDEX('Base de données'!$A$1:$P$128,MATCH(ROW(B80),'Base de données'!$R:$R,0),12),"")</f>
        <v/>
      </c>
      <c r="M88" s="19" t="str">
        <f t="array" ref="M88">IFERROR(INDEX('Base de données'!$A$1:$P$128,MATCH(ROW(B80),'Base de données'!$R:$R,0),13),"")</f>
        <v/>
      </c>
      <c r="N88" s="19" t="str">
        <f t="array" ref="N88">IFERROR(INDEX('Base de données'!$A$1:$P$128,MATCH(ROW(B80),'Base de données'!$R:$R,0),14),"")</f>
        <v/>
      </c>
      <c r="O88" s="19" t="str">
        <f t="array" ref="O88">IFERROR(INDEX('Base de données'!$A$1:$P$128,MATCH(ROW(B80),'Base de données'!$R:$R,0),15),"")</f>
        <v/>
      </c>
      <c r="P88" s="19" t="str">
        <f t="array" ref="P88">IFERROR(INDEX('Base de données'!$A$1:$P$128,MATCH(ROW(B80),'Base de données'!$R:$R,0),16),"")</f>
        <v/>
      </c>
      <c r="Q88" s="11"/>
      <c r="R88" s="11"/>
      <c r="S88" s="11"/>
      <c r="T88" s="11"/>
      <c r="U88" s="11"/>
      <c r="V88" s="11"/>
      <c r="W88" s="11"/>
      <c r="X88" s="11"/>
      <c r="Y88" s="11"/>
      <c r="Z88" s="11"/>
    </row>
    <row r="89" spans="1:26" ht="16" x14ac:dyDescent="0.2">
      <c r="A89" s="19" t="str">
        <f t="array" ref="A89">IFERROR(INDEX('Base de données'!$A$1:$P$128,MATCH(ROW(B81),'Base de données'!R:R,0),1),"")</f>
        <v/>
      </c>
      <c r="B89" s="19" t="str">
        <f t="array" ref="B89">IFERROR(INDEX('Base de données'!$A$1:$P$128,MATCH(ROW(B81),'Base de données'!$R:$R,0),2),"")</f>
        <v/>
      </c>
      <c r="C89" s="19" t="str">
        <f t="array" ref="C89">IFERROR(INDEX('Base de données'!$A$1:$P$128,MATCH(ROW(B81),'Base de données'!$R:$R,0),3),"")</f>
        <v/>
      </c>
      <c r="D89" s="19" t="str">
        <f t="array" ref="D89">IFERROR(INDEX('Base de données'!$A$1:$P$128,MATCH(ROW(B81),'Base de données'!$R:$R,0),4),"")</f>
        <v/>
      </c>
      <c r="E89" s="19" t="str">
        <f t="array" ref="E89">IFERROR(INDEX('Base de données'!$A$1:$P$128,MATCH(ROW(B81),'Base de données'!$R:$R,0),5),"")</f>
        <v/>
      </c>
      <c r="F89" s="19" t="str">
        <f t="array" ref="F89">IFERROR(INDEX('Base de données'!$A$1:$P$128,MATCH(ROW(B81),'Base de données'!$R:$R,0),6),"")</f>
        <v/>
      </c>
      <c r="G89" s="21" t="str">
        <f t="array" ref="G89">IFERROR(INDEX('Base de données'!$A$1:$P$128,MATCH(ROW(B81),'Base de données'!$R:$R,0),7),"")</f>
        <v/>
      </c>
      <c r="H89" s="19" t="str">
        <f t="array" ref="H89">IFERROR(INDEX('Base de données'!$A$1:$P$128,MATCH(ROW(B81),'Base de données'!$R:$R,0),8),"")</f>
        <v/>
      </c>
      <c r="I89" s="19" t="str">
        <f t="array" ref="I89">IFERROR(INDEX('Base de données'!$A$1:$P$128,MATCH(ROW(B81),'Base de données'!$R:$R,0),9),"")</f>
        <v/>
      </c>
      <c r="J89" s="19" t="str">
        <f t="array" ref="J89">IFERROR(INDEX('Base de données'!$A$1:$P$128,MATCH(ROW(B81),'Base de données'!$R:$R,0),10),"")</f>
        <v/>
      </c>
      <c r="K89" s="19" t="str">
        <f t="array" ref="K89">IFERROR(INDEX('Base de données'!$A$1:$P$128,MATCH(ROW(B81),'Base de données'!$R:$R,0),11),"")</f>
        <v/>
      </c>
      <c r="L89" s="19" t="str">
        <f t="array" ref="L89">IFERROR(INDEX('Base de données'!$A$1:$P$128,MATCH(ROW(B81),'Base de données'!$R:$R,0),12),"")</f>
        <v/>
      </c>
      <c r="M89" s="19" t="str">
        <f t="array" ref="M89">IFERROR(INDEX('Base de données'!$A$1:$P$128,MATCH(ROW(B81),'Base de données'!$R:$R,0),13),"")</f>
        <v/>
      </c>
      <c r="N89" s="19" t="str">
        <f t="array" ref="N89">IFERROR(INDEX('Base de données'!$A$1:$P$128,MATCH(ROW(B81),'Base de données'!$R:$R,0),14),"")</f>
        <v/>
      </c>
      <c r="O89" s="19" t="str">
        <f t="array" ref="O89">IFERROR(INDEX('Base de données'!$A$1:$P$128,MATCH(ROW(B81),'Base de données'!$R:$R,0),15),"")</f>
        <v/>
      </c>
      <c r="P89" s="19" t="str">
        <f t="array" ref="P89">IFERROR(INDEX('Base de données'!$A$1:$P$128,MATCH(ROW(B81),'Base de données'!$R:$R,0),16),"")</f>
        <v/>
      </c>
      <c r="Q89" s="11"/>
      <c r="R89" s="11"/>
      <c r="S89" s="11"/>
      <c r="T89" s="11"/>
      <c r="U89" s="11"/>
      <c r="V89" s="11"/>
      <c r="W89" s="11"/>
      <c r="X89" s="11"/>
      <c r="Y89" s="11"/>
      <c r="Z89" s="11"/>
    </row>
    <row r="90" spans="1:26" ht="16" x14ac:dyDescent="0.2">
      <c r="A90" s="19" t="str">
        <f t="array" ref="A90">IFERROR(INDEX('Base de données'!$A$1:$P$128,MATCH(ROW(B82),'Base de données'!R:R,0),1),"")</f>
        <v/>
      </c>
      <c r="B90" s="19" t="str">
        <f t="array" ref="B90">IFERROR(INDEX('Base de données'!$A$1:$P$128,MATCH(ROW(B82),'Base de données'!$R:$R,0),2),"")</f>
        <v/>
      </c>
      <c r="C90" s="19" t="str">
        <f t="array" ref="C90">IFERROR(INDEX('Base de données'!$A$1:$P$128,MATCH(ROW(B82),'Base de données'!$R:$R,0),3),"")</f>
        <v/>
      </c>
      <c r="D90" s="19" t="str">
        <f t="array" ref="D90">IFERROR(INDEX('Base de données'!$A$1:$P$128,MATCH(ROW(B82),'Base de données'!$R:$R,0),4),"")</f>
        <v/>
      </c>
      <c r="E90" s="19" t="str">
        <f t="array" ref="E90">IFERROR(INDEX('Base de données'!$A$1:$P$128,MATCH(ROW(B82),'Base de données'!$R:$R,0),5),"")</f>
        <v/>
      </c>
      <c r="F90" s="19" t="str">
        <f t="array" ref="F90">IFERROR(INDEX('Base de données'!$A$1:$P$128,MATCH(ROW(B82),'Base de données'!$R:$R,0),6),"")</f>
        <v/>
      </c>
      <c r="G90" s="21" t="str">
        <f t="array" ref="G90">IFERROR(INDEX('Base de données'!$A$1:$P$128,MATCH(ROW(B82),'Base de données'!$R:$R,0),7),"")</f>
        <v/>
      </c>
      <c r="H90" s="19" t="str">
        <f t="array" ref="H90">IFERROR(INDEX('Base de données'!$A$1:$P$128,MATCH(ROW(B82),'Base de données'!$R:$R,0),8),"")</f>
        <v/>
      </c>
      <c r="I90" s="19" t="str">
        <f t="array" ref="I90">IFERROR(INDEX('Base de données'!$A$1:$P$128,MATCH(ROW(B82),'Base de données'!$R:$R,0),9),"")</f>
        <v/>
      </c>
      <c r="J90" s="19" t="str">
        <f t="array" ref="J90">IFERROR(INDEX('Base de données'!$A$1:$P$128,MATCH(ROW(B82),'Base de données'!$R:$R,0),10),"")</f>
        <v/>
      </c>
      <c r="K90" s="19" t="str">
        <f t="array" ref="K90">IFERROR(INDEX('Base de données'!$A$1:$P$128,MATCH(ROW(B82),'Base de données'!$R:$R,0),11),"")</f>
        <v/>
      </c>
      <c r="L90" s="19" t="str">
        <f t="array" ref="L90">IFERROR(INDEX('Base de données'!$A$1:$P$128,MATCH(ROW(B82),'Base de données'!$R:$R,0),12),"")</f>
        <v/>
      </c>
      <c r="M90" s="19" t="str">
        <f t="array" ref="M90">IFERROR(INDEX('Base de données'!$A$1:$P$128,MATCH(ROW(B82),'Base de données'!$R:$R,0),13),"")</f>
        <v/>
      </c>
      <c r="N90" s="19" t="str">
        <f t="array" ref="N90">IFERROR(INDEX('Base de données'!$A$1:$P$128,MATCH(ROW(B82),'Base de données'!$R:$R,0),14),"")</f>
        <v/>
      </c>
      <c r="O90" s="19" t="str">
        <f t="array" ref="O90">IFERROR(INDEX('Base de données'!$A$1:$P$128,MATCH(ROW(B82),'Base de données'!$R:$R,0),15),"")</f>
        <v/>
      </c>
      <c r="P90" s="19" t="str">
        <f t="array" ref="P90">IFERROR(INDEX('Base de données'!$A$1:$P$128,MATCH(ROW(B82),'Base de données'!$R:$R,0),16),"")</f>
        <v/>
      </c>
      <c r="Q90" s="11"/>
      <c r="R90" s="11"/>
      <c r="S90" s="11"/>
      <c r="T90" s="11"/>
      <c r="U90" s="11"/>
      <c r="V90" s="11"/>
      <c r="W90" s="11"/>
      <c r="X90" s="11"/>
      <c r="Y90" s="11"/>
      <c r="Z90" s="11"/>
    </row>
    <row r="91" spans="1:26" ht="16" x14ac:dyDescent="0.2">
      <c r="A91" s="19" t="str">
        <f t="array" ref="A91">IFERROR(INDEX('Base de données'!$A$1:$P$128,MATCH(ROW(B83),'Base de données'!R:R,0),1),"")</f>
        <v/>
      </c>
      <c r="B91" s="19" t="str">
        <f t="array" ref="B91">IFERROR(INDEX('Base de données'!$A$1:$P$128,MATCH(ROW(B83),'Base de données'!$R:$R,0),2),"")</f>
        <v/>
      </c>
      <c r="C91" s="19" t="str">
        <f t="array" ref="C91">IFERROR(INDEX('Base de données'!$A$1:$P$128,MATCH(ROW(B83),'Base de données'!$R:$R,0),3),"")</f>
        <v/>
      </c>
      <c r="D91" s="19" t="str">
        <f t="array" ref="D91">IFERROR(INDEX('Base de données'!$A$1:$P$128,MATCH(ROW(B83),'Base de données'!$R:$R,0),4),"")</f>
        <v/>
      </c>
      <c r="E91" s="19" t="str">
        <f t="array" ref="E91">IFERROR(INDEX('Base de données'!$A$1:$P$128,MATCH(ROW(B83),'Base de données'!$R:$R,0),5),"")</f>
        <v/>
      </c>
      <c r="F91" s="19" t="str">
        <f t="array" ref="F91">IFERROR(INDEX('Base de données'!$A$1:$P$128,MATCH(ROW(B83),'Base de données'!$R:$R,0),6),"")</f>
        <v/>
      </c>
      <c r="G91" s="21" t="str">
        <f t="array" ref="G91">IFERROR(INDEX('Base de données'!$A$1:$P$128,MATCH(ROW(B83),'Base de données'!$R:$R,0),7),"")</f>
        <v/>
      </c>
      <c r="H91" s="19" t="str">
        <f t="array" ref="H91">IFERROR(INDEX('Base de données'!$A$1:$P$128,MATCH(ROW(B83),'Base de données'!$R:$R,0),8),"")</f>
        <v/>
      </c>
      <c r="I91" s="19" t="str">
        <f t="array" ref="I91">IFERROR(INDEX('Base de données'!$A$1:$P$128,MATCH(ROW(B83),'Base de données'!$R:$R,0),9),"")</f>
        <v/>
      </c>
      <c r="J91" s="19" t="str">
        <f t="array" ref="J91">IFERROR(INDEX('Base de données'!$A$1:$P$128,MATCH(ROW(B83),'Base de données'!$R:$R,0),10),"")</f>
        <v/>
      </c>
      <c r="K91" s="19" t="str">
        <f t="array" ref="K91">IFERROR(INDEX('Base de données'!$A$1:$P$128,MATCH(ROW(B83),'Base de données'!$R:$R,0),11),"")</f>
        <v/>
      </c>
      <c r="L91" s="19" t="str">
        <f t="array" ref="L91">IFERROR(INDEX('Base de données'!$A$1:$P$128,MATCH(ROW(B83),'Base de données'!$R:$R,0),12),"")</f>
        <v/>
      </c>
      <c r="M91" s="19" t="str">
        <f t="array" ref="M91">IFERROR(INDEX('Base de données'!$A$1:$P$128,MATCH(ROW(B83),'Base de données'!$R:$R,0),13),"")</f>
        <v/>
      </c>
      <c r="N91" s="19" t="str">
        <f t="array" ref="N91">IFERROR(INDEX('Base de données'!$A$1:$P$128,MATCH(ROW(B83),'Base de données'!$R:$R,0),14),"")</f>
        <v/>
      </c>
      <c r="O91" s="19" t="str">
        <f t="array" ref="O91">IFERROR(INDEX('Base de données'!$A$1:$P$128,MATCH(ROW(B83),'Base de données'!$R:$R,0),15),"")</f>
        <v/>
      </c>
      <c r="P91" s="19" t="str">
        <f t="array" ref="P91">IFERROR(INDEX('Base de données'!$A$1:$P$128,MATCH(ROW(B83),'Base de données'!$R:$R,0),16),"")</f>
        <v/>
      </c>
      <c r="Q91" s="11"/>
      <c r="R91" s="11"/>
      <c r="S91" s="11"/>
      <c r="T91" s="11"/>
      <c r="U91" s="11"/>
      <c r="V91" s="11"/>
      <c r="W91" s="11"/>
      <c r="X91" s="11"/>
      <c r="Y91" s="11"/>
      <c r="Z91" s="11"/>
    </row>
    <row r="92" spans="1:26" ht="16" x14ac:dyDescent="0.2">
      <c r="A92" s="19" t="str">
        <f t="array" ref="A92">IFERROR(INDEX('Base de données'!$A$1:$P$128,MATCH(ROW(B84),'Base de données'!R:R,0),1),"")</f>
        <v/>
      </c>
      <c r="B92" s="20" t="str">
        <f t="array" ref="B92">IFERROR(INDEX('Base de données'!$A$1:$P$128,MATCH(ROW(B84),'Base de données'!$R:$R,0),2),"")</f>
        <v/>
      </c>
      <c r="C92" s="19" t="str">
        <f t="array" ref="C92">IFERROR(INDEX('Base de données'!$A$1:$P$128,MATCH(ROW(B84),'Base de données'!$R:$R,0),3),"")</f>
        <v/>
      </c>
      <c r="D92" s="19" t="str">
        <f t="array" ref="D92">IFERROR(INDEX('Base de données'!$A$1:$P$128,MATCH(ROW(B84),'Base de données'!$R:$R,0),4),"")</f>
        <v/>
      </c>
      <c r="E92" s="19" t="str">
        <f t="array" ref="E92">IFERROR(INDEX('Base de données'!$A$1:$P$128,MATCH(ROW(B84),'Base de données'!$R:$R,0),5),"")</f>
        <v/>
      </c>
      <c r="F92" s="19" t="str">
        <f t="array" ref="F92">IFERROR(INDEX('Base de données'!$A$1:$P$128,MATCH(ROW(B84),'Base de données'!$R:$R,0),6),"")</f>
        <v/>
      </c>
      <c r="G92" s="21" t="str">
        <f t="array" ref="G92">IFERROR(INDEX('Base de données'!$A$1:$P$128,MATCH(ROW(B84),'Base de données'!$R:$R,0),7),"")</f>
        <v/>
      </c>
      <c r="H92" s="19" t="str">
        <f t="array" ref="H92">IFERROR(INDEX('Base de données'!$A$1:$P$128,MATCH(ROW(B84),'Base de données'!$R:$R,0),8),"")</f>
        <v/>
      </c>
      <c r="I92" s="19" t="str">
        <f t="array" ref="I92">IFERROR(INDEX('Base de données'!$A$1:$P$128,MATCH(ROW(B84),'Base de données'!$R:$R,0),9),"")</f>
        <v/>
      </c>
      <c r="J92" s="19" t="str">
        <f t="array" ref="J92">IFERROR(INDEX('Base de données'!$A$1:$P$128,MATCH(ROW(B84),'Base de données'!$R:$R,0),10),"")</f>
        <v/>
      </c>
      <c r="K92" s="19" t="str">
        <f t="array" ref="K92">IFERROR(INDEX('Base de données'!$A$1:$P$128,MATCH(ROW(B84),'Base de données'!$R:$R,0),11),"")</f>
        <v/>
      </c>
      <c r="L92" s="19" t="str">
        <f t="array" ref="L92">IFERROR(INDEX('Base de données'!$A$1:$P$128,MATCH(ROW(B84),'Base de données'!$R:$R,0),12),"")</f>
        <v/>
      </c>
      <c r="M92" s="19" t="str">
        <f t="array" ref="M92">IFERROR(INDEX('Base de données'!$A$1:$P$128,MATCH(ROW(B84),'Base de données'!$R:$R,0),13),"")</f>
        <v/>
      </c>
      <c r="N92" s="19" t="str">
        <f t="array" ref="N92">IFERROR(INDEX('Base de données'!$A$1:$P$128,MATCH(ROW(B84),'Base de données'!$R:$R,0),14),"")</f>
        <v/>
      </c>
      <c r="O92" s="19" t="str">
        <f t="array" ref="O92">IFERROR(INDEX('Base de données'!$A$1:$P$128,MATCH(ROW(B84),'Base de données'!$R:$R,0),15),"")</f>
        <v/>
      </c>
      <c r="P92" s="19" t="str">
        <f t="array" ref="P92">IFERROR(INDEX('Base de données'!$A$1:$P$128,MATCH(ROW(B84),'Base de données'!$R:$R,0),16),"")</f>
        <v/>
      </c>
      <c r="Q92" s="11"/>
      <c r="R92" s="11"/>
      <c r="S92" s="11"/>
      <c r="T92" s="11"/>
      <c r="U92" s="11"/>
      <c r="V92" s="11"/>
      <c r="W92" s="11"/>
      <c r="X92" s="11"/>
      <c r="Y92" s="11"/>
      <c r="Z92" s="11"/>
    </row>
    <row r="93" spans="1:26" ht="16" x14ac:dyDescent="0.2">
      <c r="A93" s="19" t="str">
        <f t="array" ref="A93">IFERROR(INDEX('Base de données'!$A$1:$P$128,MATCH(ROW(B85),'Base de données'!R:R,0),1),"")</f>
        <v/>
      </c>
      <c r="B93" s="19" t="str">
        <f t="array" ref="B93">IFERROR(INDEX('Base de données'!$A$1:$P$128,MATCH(ROW(B85),'Base de données'!$R:$R,0),2),"")</f>
        <v/>
      </c>
      <c r="C93" s="19" t="str">
        <f t="array" ref="C93">IFERROR(INDEX('Base de données'!$A$1:$P$128,MATCH(ROW(B85),'Base de données'!$R:$R,0),3),"")</f>
        <v/>
      </c>
      <c r="D93" s="19" t="str">
        <f t="array" ref="D93">IFERROR(INDEX('Base de données'!$A$1:$P$128,MATCH(ROW(B85),'Base de données'!$R:$R,0),4),"")</f>
        <v/>
      </c>
      <c r="E93" s="19" t="str">
        <f t="array" ref="E93">IFERROR(INDEX('Base de données'!$A$1:$P$128,MATCH(ROW(B85),'Base de données'!$R:$R,0),5),"")</f>
        <v/>
      </c>
      <c r="F93" s="19" t="str">
        <f t="array" ref="F93">IFERROR(INDEX('Base de données'!$A$1:$P$128,MATCH(ROW(B85),'Base de données'!$R:$R,0),6),"")</f>
        <v/>
      </c>
      <c r="G93" s="21" t="str">
        <f t="array" ref="G93">IFERROR(INDEX('Base de données'!$A$1:$P$128,MATCH(ROW(B85),'Base de données'!$R:$R,0),7),"")</f>
        <v/>
      </c>
      <c r="H93" s="19" t="str">
        <f t="array" ref="H93">IFERROR(INDEX('Base de données'!$A$1:$P$128,MATCH(ROW(B85),'Base de données'!$R:$R,0),8),"")</f>
        <v/>
      </c>
      <c r="I93" s="19" t="str">
        <f t="array" ref="I93">IFERROR(INDEX('Base de données'!$A$1:$P$128,MATCH(ROW(B85),'Base de données'!$R:$R,0),9),"")</f>
        <v/>
      </c>
      <c r="J93" s="19" t="str">
        <f t="array" ref="J93">IFERROR(INDEX('Base de données'!$A$1:$P$128,MATCH(ROW(B85),'Base de données'!$R:$R,0),10),"")</f>
        <v/>
      </c>
      <c r="K93" s="19" t="str">
        <f t="array" ref="K93">IFERROR(INDEX('Base de données'!$A$1:$P$128,MATCH(ROW(B85),'Base de données'!$R:$R,0),11),"")</f>
        <v/>
      </c>
      <c r="L93" s="19" t="str">
        <f t="array" ref="L93">IFERROR(INDEX('Base de données'!$A$1:$P$128,MATCH(ROW(B85),'Base de données'!$R:$R,0),12),"")</f>
        <v/>
      </c>
      <c r="M93" s="19" t="str">
        <f t="array" ref="M93">IFERROR(INDEX('Base de données'!$A$1:$P$128,MATCH(ROW(B85),'Base de données'!$R:$R,0),13),"")</f>
        <v/>
      </c>
      <c r="N93" s="19" t="str">
        <f t="array" ref="N93">IFERROR(INDEX('Base de données'!$A$1:$P$128,MATCH(ROW(B85),'Base de données'!$R:$R,0),14),"")</f>
        <v/>
      </c>
      <c r="O93" s="19" t="str">
        <f t="array" ref="O93">IFERROR(INDEX('Base de données'!$A$1:$P$128,MATCH(ROW(B85),'Base de données'!$R:$R,0),15),"")</f>
        <v/>
      </c>
      <c r="P93" s="19" t="str">
        <f t="array" ref="P93">IFERROR(INDEX('Base de données'!$A$1:$P$128,MATCH(ROW(B85),'Base de données'!$R:$R,0),16),"")</f>
        <v/>
      </c>
      <c r="Q93" s="11"/>
      <c r="R93" s="11"/>
      <c r="S93" s="11"/>
      <c r="T93" s="11"/>
      <c r="U93" s="11"/>
      <c r="V93" s="11"/>
      <c r="W93" s="11"/>
      <c r="X93" s="11"/>
      <c r="Y93" s="11"/>
      <c r="Z93" s="11"/>
    </row>
    <row r="94" spans="1:26" ht="16" x14ac:dyDescent="0.2">
      <c r="A94" s="19" t="str">
        <f t="array" ref="A94">IFERROR(INDEX('Base de données'!$A$1:$P$128,MATCH(ROW(B86),'Base de données'!R:R,0),1),"")</f>
        <v/>
      </c>
      <c r="B94" s="19" t="str">
        <f t="array" ref="B94">IFERROR(INDEX('Base de données'!$A$1:$P$128,MATCH(ROW(B86),'Base de données'!$R:$R,0),2),"")</f>
        <v/>
      </c>
      <c r="C94" s="19" t="str">
        <f t="array" ref="C94">IFERROR(INDEX('Base de données'!$A$1:$P$128,MATCH(ROW(B86),'Base de données'!$R:$R,0),3),"")</f>
        <v/>
      </c>
      <c r="D94" s="19" t="str">
        <f t="array" ref="D94">IFERROR(INDEX('Base de données'!$A$1:$P$128,MATCH(ROW(B86),'Base de données'!$R:$R,0),4),"")</f>
        <v/>
      </c>
      <c r="E94" s="19" t="str">
        <f t="array" ref="E94">IFERROR(INDEX('Base de données'!$A$1:$P$128,MATCH(ROW(B86),'Base de données'!$R:$R,0),5),"")</f>
        <v/>
      </c>
      <c r="F94" s="19" t="str">
        <f t="array" ref="F94">IFERROR(INDEX('Base de données'!$A$1:$P$128,MATCH(ROW(B86),'Base de données'!$R:$R,0),6),"")</f>
        <v/>
      </c>
      <c r="G94" s="21" t="str">
        <f t="array" ref="G94">IFERROR(INDEX('Base de données'!$A$1:$P$128,MATCH(ROW(B86),'Base de données'!$R:$R,0),7),"")</f>
        <v/>
      </c>
      <c r="H94" s="19" t="str">
        <f t="array" ref="H94">IFERROR(INDEX('Base de données'!$A$1:$P$128,MATCH(ROW(B86),'Base de données'!$R:$R,0),8),"")</f>
        <v/>
      </c>
      <c r="I94" s="19" t="str">
        <f t="array" ref="I94">IFERROR(INDEX('Base de données'!$A$1:$P$128,MATCH(ROW(B86),'Base de données'!$R:$R,0),9),"")</f>
        <v/>
      </c>
      <c r="J94" s="19" t="str">
        <f t="array" ref="J94">IFERROR(INDEX('Base de données'!$A$1:$P$128,MATCH(ROW(B86),'Base de données'!$R:$R,0),10),"")</f>
        <v/>
      </c>
      <c r="K94" s="19" t="str">
        <f t="array" ref="K94">IFERROR(INDEX('Base de données'!$A$1:$P$128,MATCH(ROW(B86),'Base de données'!$R:$R,0),11),"")</f>
        <v/>
      </c>
      <c r="L94" s="19" t="str">
        <f t="array" ref="L94">IFERROR(INDEX('Base de données'!$A$1:$P$128,MATCH(ROW(B86),'Base de données'!$R:$R,0),12),"")</f>
        <v/>
      </c>
      <c r="M94" s="19" t="str">
        <f t="array" ref="M94">IFERROR(INDEX('Base de données'!$A$1:$P$128,MATCH(ROW(B86),'Base de données'!$R:$R,0),13),"")</f>
        <v/>
      </c>
      <c r="N94" s="19" t="str">
        <f t="array" ref="N94">IFERROR(INDEX('Base de données'!$A$1:$P$128,MATCH(ROW(B86),'Base de données'!$R:$R,0),14),"")</f>
        <v/>
      </c>
      <c r="O94" s="19" t="str">
        <f t="array" ref="O94">IFERROR(INDEX('Base de données'!$A$1:$P$128,MATCH(ROW(B86),'Base de données'!$R:$R,0),15),"")</f>
        <v/>
      </c>
      <c r="P94" s="19" t="str">
        <f t="array" ref="P94">IFERROR(INDEX('Base de données'!$A$1:$P$128,MATCH(ROW(B86),'Base de données'!$R:$R,0),16),"")</f>
        <v/>
      </c>
      <c r="Q94" s="11"/>
      <c r="R94" s="11"/>
      <c r="S94" s="11"/>
      <c r="T94" s="11"/>
      <c r="U94" s="11"/>
      <c r="V94" s="11"/>
      <c r="W94" s="11"/>
      <c r="X94" s="11"/>
      <c r="Y94" s="11"/>
      <c r="Z94" s="11"/>
    </row>
    <row r="95" spans="1:26" ht="16" x14ac:dyDescent="0.2">
      <c r="A95" s="19" t="str">
        <f t="array" ref="A95">IFERROR(INDEX('Base de données'!$A$1:$P$128,MATCH(ROW(B87),'Base de données'!R:R,0),1),"")</f>
        <v/>
      </c>
      <c r="B95" s="19" t="str">
        <f t="array" ref="B95">IFERROR(INDEX('Base de données'!$A$1:$P$128,MATCH(ROW(B87),'Base de données'!$R:$R,0),2),"")</f>
        <v/>
      </c>
      <c r="C95" s="19" t="str">
        <f t="array" ref="C95">IFERROR(INDEX('Base de données'!$A$1:$P$128,MATCH(ROW(B87),'Base de données'!$R:$R,0),3),"")</f>
        <v/>
      </c>
      <c r="D95" s="19" t="str">
        <f t="array" ref="D95">IFERROR(INDEX('Base de données'!$A$1:$P$128,MATCH(ROW(B87),'Base de données'!$R:$R,0),4),"")</f>
        <v/>
      </c>
      <c r="E95" s="19" t="str">
        <f t="array" ref="E95">IFERROR(INDEX('Base de données'!$A$1:$P$128,MATCH(ROW(B87),'Base de données'!$R:$R,0),5),"")</f>
        <v/>
      </c>
      <c r="F95" s="19" t="str">
        <f t="array" ref="F95">IFERROR(INDEX('Base de données'!$A$1:$P$128,MATCH(ROW(B87),'Base de données'!$R:$R,0),6),"")</f>
        <v/>
      </c>
      <c r="G95" s="21" t="str">
        <f t="array" ref="G95">IFERROR(INDEX('Base de données'!$A$1:$P$128,MATCH(ROW(B87),'Base de données'!$R:$R,0),7),"")</f>
        <v/>
      </c>
      <c r="H95" s="19" t="str">
        <f t="array" ref="H95">IFERROR(INDEX('Base de données'!$A$1:$P$128,MATCH(ROW(B87),'Base de données'!$R:$R,0),8),"")</f>
        <v/>
      </c>
      <c r="I95" s="19" t="str">
        <f t="array" ref="I95">IFERROR(INDEX('Base de données'!$A$1:$P$128,MATCH(ROW(B87),'Base de données'!$R:$R,0),9),"")</f>
        <v/>
      </c>
      <c r="J95" s="19" t="str">
        <f t="array" ref="J95">IFERROR(INDEX('Base de données'!$A$1:$P$128,MATCH(ROW(B87),'Base de données'!$R:$R,0),10),"")</f>
        <v/>
      </c>
      <c r="K95" s="19" t="str">
        <f t="array" ref="K95">IFERROR(INDEX('Base de données'!$A$1:$P$128,MATCH(ROW(B87),'Base de données'!$R:$R,0),11),"")</f>
        <v/>
      </c>
      <c r="L95" s="19" t="str">
        <f t="array" ref="L95">IFERROR(INDEX('Base de données'!$A$1:$P$128,MATCH(ROW(B87),'Base de données'!$R:$R,0),12),"")</f>
        <v/>
      </c>
      <c r="M95" s="19" t="str">
        <f t="array" ref="M95">IFERROR(INDEX('Base de données'!$A$1:$P$128,MATCH(ROW(B87),'Base de données'!$R:$R,0),13),"")</f>
        <v/>
      </c>
      <c r="N95" s="19" t="str">
        <f t="array" ref="N95">IFERROR(INDEX('Base de données'!$A$1:$P$128,MATCH(ROW(B87),'Base de données'!$R:$R,0),14),"")</f>
        <v/>
      </c>
      <c r="O95" s="19" t="str">
        <f t="array" ref="O95">IFERROR(INDEX('Base de données'!$A$1:$P$128,MATCH(ROW(B87),'Base de données'!$R:$R,0),15),"")</f>
        <v/>
      </c>
      <c r="P95" s="19" t="str">
        <f t="array" ref="P95">IFERROR(INDEX('Base de données'!$A$1:$P$128,MATCH(ROW(B87),'Base de données'!$R:$R,0),16),"")</f>
        <v/>
      </c>
      <c r="Q95" s="11"/>
      <c r="R95" s="11"/>
      <c r="S95" s="11"/>
      <c r="T95" s="11"/>
      <c r="U95" s="11"/>
      <c r="V95" s="11"/>
      <c r="W95" s="11"/>
      <c r="X95" s="11"/>
      <c r="Y95" s="11"/>
      <c r="Z95" s="11"/>
    </row>
    <row r="96" spans="1:26" ht="16" x14ac:dyDescent="0.2">
      <c r="A96" s="19" t="str">
        <f t="array" ref="A96">IFERROR(INDEX('Base de données'!$A$1:$P$128,MATCH(ROW(B88),'Base de données'!R:R,0),1),"")</f>
        <v/>
      </c>
      <c r="B96" s="20" t="str">
        <f t="array" ref="B96">IFERROR(INDEX('Base de données'!$A$1:$P$128,MATCH(ROW(B88),'Base de données'!$R:$R,0),2),"")</f>
        <v/>
      </c>
      <c r="C96" s="19" t="str">
        <f t="array" ref="C96">IFERROR(INDEX('Base de données'!$A$1:$P$128,MATCH(ROW(B88),'Base de données'!$R:$R,0),3),"")</f>
        <v/>
      </c>
      <c r="D96" s="19" t="str">
        <f t="array" ref="D96">IFERROR(INDEX('Base de données'!$A$1:$P$128,MATCH(ROW(B88),'Base de données'!$R:$R,0),4),"")</f>
        <v/>
      </c>
      <c r="E96" s="19" t="str">
        <f t="array" ref="E96">IFERROR(INDEX('Base de données'!$A$1:$P$128,MATCH(ROW(B88),'Base de données'!$R:$R,0),5),"")</f>
        <v/>
      </c>
      <c r="F96" s="19" t="str">
        <f t="array" ref="F96">IFERROR(INDEX('Base de données'!$A$1:$P$128,MATCH(ROW(B88),'Base de données'!$R:$R,0),6),"")</f>
        <v/>
      </c>
      <c r="G96" s="21" t="str">
        <f t="array" ref="G96">IFERROR(INDEX('Base de données'!$A$1:$P$128,MATCH(ROW(B88),'Base de données'!$R:$R,0),7),"")</f>
        <v/>
      </c>
      <c r="H96" s="19" t="str">
        <f t="array" ref="H96">IFERROR(INDEX('Base de données'!$A$1:$P$128,MATCH(ROW(B88),'Base de données'!$R:$R,0),8),"")</f>
        <v/>
      </c>
      <c r="I96" s="19" t="str">
        <f t="array" ref="I96">IFERROR(INDEX('Base de données'!$A$1:$P$128,MATCH(ROW(B88),'Base de données'!$R:$R,0),9),"")</f>
        <v/>
      </c>
      <c r="J96" s="19" t="str">
        <f t="array" ref="J96">IFERROR(INDEX('Base de données'!$A$1:$P$128,MATCH(ROW(B88),'Base de données'!$R:$R,0),10),"")</f>
        <v/>
      </c>
      <c r="K96" s="19" t="str">
        <f t="array" ref="K96">IFERROR(INDEX('Base de données'!$A$1:$P$128,MATCH(ROW(B88),'Base de données'!$R:$R,0),11),"")</f>
        <v/>
      </c>
      <c r="L96" s="19" t="str">
        <f t="array" ref="L96">IFERROR(INDEX('Base de données'!$A$1:$P$128,MATCH(ROW(B88),'Base de données'!$R:$R,0),12),"")</f>
        <v/>
      </c>
      <c r="M96" s="19" t="str">
        <f t="array" ref="M96">IFERROR(INDEX('Base de données'!$A$1:$P$128,MATCH(ROW(B88),'Base de données'!$R:$R,0),13),"")</f>
        <v/>
      </c>
      <c r="N96" s="19" t="str">
        <f t="array" ref="N96">IFERROR(INDEX('Base de données'!$A$1:$P$128,MATCH(ROW(B88),'Base de données'!$R:$R,0),14),"")</f>
        <v/>
      </c>
      <c r="O96" s="19" t="str">
        <f t="array" ref="O96">IFERROR(INDEX('Base de données'!$A$1:$P$128,MATCH(ROW(B88),'Base de données'!$R:$R,0),15),"")</f>
        <v/>
      </c>
      <c r="P96" s="19" t="str">
        <f t="array" ref="P96">IFERROR(INDEX('Base de données'!$A$1:$P$128,MATCH(ROW(B88),'Base de données'!$R:$R,0),16),"")</f>
        <v/>
      </c>
      <c r="Q96" s="11"/>
      <c r="R96" s="11"/>
      <c r="S96" s="11"/>
      <c r="T96" s="11"/>
      <c r="U96" s="11"/>
      <c r="V96" s="11"/>
      <c r="W96" s="11"/>
      <c r="X96" s="11"/>
      <c r="Y96" s="11"/>
      <c r="Z96" s="11"/>
    </row>
    <row r="97" spans="1:26" ht="16" x14ac:dyDescent="0.2">
      <c r="A97" s="19" t="str">
        <f t="array" ref="A97">IFERROR(INDEX('Base de données'!$A$1:$P$128,MATCH(ROW(B89),'Base de données'!R:R,0),1),"")</f>
        <v/>
      </c>
      <c r="B97" s="20" t="str">
        <f t="array" ref="B97">IFERROR(INDEX('Base de données'!$A$1:$P$128,MATCH(ROW(B89),'Base de données'!$R:$R,0),2),"")</f>
        <v/>
      </c>
      <c r="C97" s="19" t="str">
        <f t="array" ref="C97">IFERROR(INDEX('Base de données'!$A$1:$P$128,MATCH(ROW(B89),'Base de données'!$R:$R,0),3),"")</f>
        <v/>
      </c>
      <c r="D97" s="19" t="str">
        <f t="array" ref="D97">IFERROR(INDEX('Base de données'!$A$1:$P$128,MATCH(ROW(B89),'Base de données'!$R:$R,0),4),"")</f>
        <v/>
      </c>
      <c r="E97" s="19" t="str">
        <f t="array" ref="E97">IFERROR(INDEX('Base de données'!$A$1:$P$128,MATCH(ROW(B89),'Base de données'!$R:$R,0),5),"")</f>
        <v/>
      </c>
      <c r="F97" s="19" t="str">
        <f t="array" ref="F97">IFERROR(INDEX('Base de données'!$A$1:$P$128,MATCH(ROW(B89),'Base de données'!$R:$R,0),6),"")</f>
        <v/>
      </c>
      <c r="G97" s="21" t="str">
        <f t="array" ref="G97">IFERROR(INDEX('Base de données'!$A$1:$P$128,MATCH(ROW(B89),'Base de données'!$R:$R,0),7),"")</f>
        <v/>
      </c>
      <c r="H97" s="19" t="str">
        <f t="array" ref="H97">IFERROR(INDEX('Base de données'!$A$1:$P$128,MATCH(ROW(B89),'Base de données'!$R:$R,0),8),"")</f>
        <v/>
      </c>
      <c r="I97" s="19" t="str">
        <f t="array" ref="I97">IFERROR(INDEX('Base de données'!$A$1:$P$128,MATCH(ROW(B89),'Base de données'!$R:$R,0),9),"")</f>
        <v/>
      </c>
      <c r="J97" s="19" t="str">
        <f t="array" ref="J97">IFERROR(INDEX('Base de données'!$A$1:$P$128,MATCH(ROW(B89),'Base de données'!$R:$R,0),10),"")</f>
        <v/>
      </c>
      <c r="K97" s="19" t="str">
        <f t="array" ref="K97">IFERROR(INDEX('Base de données'!$A$1:$P$128,MATCH(ROW(B89),'Base de données'!$R:$R,0),11),"")</f>
        <v/>
      </c>
      <c r="L97" s="19" t="str">
        <f t="array" ref="L97">IFERROR(INDEX('Base de données'!$A$1:$P$128,MATCH(ROW(B89),'Base de données'!$R:$R,0),12),"")</f>
        <v/>
      </c>
      <c r="M97" s="19" t="str">
        <f t="array" ref="M97">IFERROR(INDEX('Base de données'!$A$1:$P$128,MATCH(ROW(B89),'Base de données'!$R:$R,0),13),"")</f>
        <v/>
      </c>
      <c r="N97" s="19" t="str">
        <f t="array" ref="N97">IFERROR(INDEX('Base de données'!$A$1:$P$128,MATCH(ROW(B89),'Base de données'!$R:$R,0),14),"")</f>
        <v/>
      </c>
      <c r="O97" s="19" t="str">
        <f t="array" ref="O97">IFERROR(INDEX('Base de données'!$A$1:$P$128,MATCH(ROW(B89),'Base de données'!$R:$R,0),15),"")</f>
        <v/>
      </c>
      <c r="P97" s="19" t="str">
        <f t="array" ref="P97">IFERROR(INDEX('Base de données'!$A$1:$P$128,MATCH(ROW(B89),'Base de données'!$R:$R,0),16),"")</f>
        <v/>
      </c>
      <c r="Q97" s="11"/>
      <c r="R97" s="11"/>
      <c r="S97" s="11"/>
      <c r="T97" s="11"/>
      <c r="U97" s="11"/>
      <c r="V97" s="11"/>
      <c r="W97" s="11"/>
      <c r="X97" s="11"/>
      <c r="Y97" s="11"/>
      <c r="Z97" s="11"/>
    </row>
    <row r="98" spans="1:26" ht="16" x14ac:dyDescent="0.2">
      <c r="A98" s="19" t="str">
        <f t="array" ref="A98">IFERROR(INDEX('Base de données'!$A$1:$P$128,MATCH(ROW(B90),'Base de données'!R:R,0),1),"")</f>
        <v/>
      </c>
      <c r="B98" s="20" t="str">
        <f t="array" ref="B98">IFERROR(INDEX('Base de données'!$A$1:$P$128,MATCH(ROW(B90),'Base de données'!$R:$R,0),2),"")</f>
        <v/>
      </c>
      <c r="C98" s="19" t="str">
        <f t="array" ref="C98">IFERROR(INDEX('Base de données'!$A$1:$P$128,MATCH(ROW(B90),'Base de données'!$R:$R,0),3),"")</f>
        <v/>
      </c>
      <c r="D98" s="19" t="str">
        <f t="array" ref="D98">IFERROR(INDEX('Base de données'!$A$1:$P$128,MATCH(ROW(B90),'Base de données'!$R:$R,0),4),"")</f>
        <v/>
      </c>
      <c r="E98" s="19" t="str">
        <f t="array" ref="E98">IFERROR(INDEX('Base de données'!$A$1:$P$128,MATCH(ROW(B90),'Base de données'!$R:$R,0),5),"")</f>
        <v/>
      </c>
      <c r="F98" s="19" t="str">
        <f t="array" ref="F98">IFERROR(INDEX('Base de données'!$A$1:$P$128,MATCH(ROW(B90),'Base de données'!$R:$R,0),6),"")</f>
        <v/>
      </c>
      <c r="G98" s="21" t="str">
        <f t="array" ref="G98">IFERROR(INDEX('Base de données'!$A$1:$P$128,MATCH(ROW(B90),'Base de données'!$R:$R,0),7),"")</f>
        <v/>
      </c>
      <c r="H98" s="19" t="str">
        <f t="array" ref="H98">IFERROR(INDEX('Base de données'!$A$1:$P$128,MATCH(ROW(B90),'Base de données'!$R:$R,0),8),"")</f>
        <v/>
      </c>
      <c r="I98" s="19" t="str">
        <f t="array" ref="I98">IFERROR(INDEX('Base de données'!$A$1:$P$128,MATCH(ROW(B90),'Base de données'!$R:$R,0),9),"")</f>
        <v/>
      </c>
      <c r="J98" s="19" t="str">
        <f t="array" ref="J98">IFERROR(INDEX('Base de données'!$A$1:$P$128,MATCH(ROW(B90),'Base de données'!$R:$R,0),10),"")</f>
        <v/>
      </c>
      <c r="K98" s="19" t="str">
        <f t="array" ref="K98">IFERROR(INDEX('Base de données'!$A$1:$P$128,MATCH(ROW(B90),'Base de données'!$R:$R,0),11),"")</f>
        <v/>
      </c>
      <c r="L98" s="19" t="str">
        <f t="array" ref="L98">IFERROR(INDEX('Base de données'!$A$1:$P$128,MATCH(ROW(B90),'Base de données'!$R:$R,0),12),"")</f>
        <v/>
      </c>
      <c r="M98" s="19" t="str">
        <f t="array" ref="M98">IFERROR(INDEX('Base de données'!$A$1:$P$128,MATCH(ROW(B90),'Base de données'!$R:$R,0),13),"")</f>
        <v/>
      </c>
      <c r="N98" s="19" t="str">
        <f t="array" ref="N98">IFERROR(INDEX('Base de données'!$A$1:$P$128,MATCH(ROW(B90),'Base de données'!$R:$R,0),14),"")</f>
        <v/>
      </c>
      <c r="O98" s="19" t="str">
        <f t="array" ref="O98">IFERROR(INDEX('Base de données'!$A$1:$P$128,MATCH(ROW(B90),'Base de données'!$R:$R,0),15),"")</f>
        <v/>
      </c>
      <c r="P98" s="19" t="str">
        <f t="array" ref="P98">IFERROR(INDEX('Base de données'!$A$1:$P$128,MATCH(ROW(B90),'Base de données'!$R:$R,0),16),"")</f>
        <v/>
      </c>
      <c r="Q98" s="11"/>
      <c r="R98" s="11"/>
      <c r="S98" s="11"/>
      <c r="T98" s="11"/>
      <c r="U98" s="11"/>
      <c r="V98" s="11"/>
      <c r="W98" s="11"/>
      <c r="X98" s="11"/>
      <c r="Y98" s="11"/>
      <c r="Z98" s="11"/>
    </row>
    <row r="99" spans="1:26" ht="16" x14ac:dyDescent="0.2">
      <c r="A99" s="19" t="str">
        <f t="array" ref="A99">IFERROR(INDEX('Base de données'!$A$1:$P$128,MATCH(ROW(B91),'Base de données'!R:R,0),1),"")</f>
        <v/>
      </c>
      <c r="B99" s="20" t="str">
        <f t="array" ref="B99">IFERROR(INDEX('Base de données'!$A$1:$P$128,MATCH(ROW(B91),'Base de données'!$R:$R,0),2),"")</f>
        <v/>
      </c>
      <c r="C99" s="19" t="str">
        <f t="array" ref="C99">IFERROR(INDEX('Base de données'!$A$1:$P$128,MATCH(ROW(B91),'Base de données'!$R:$R,0),3),"")</f>
        <v/>
      </c>
      <c r="D99" s="19" t="str">
        <f t="array" ref="D99">IFERROR(INDEX('Base de données'!$A$1:$P$128,MATCH(ROW(B91),'Base de données'!$R:$R,0),4),"")</f>
        <v/>
      </c>
      <c r="E99" s="19" t="str">
        <f t="array" ref="E99">IFERROR(INDEX('Base de données'!$A$1:$P$128,MATCH(ROW(B91),'Base de données'!$R:$R,0),5),"")</f>
        <v/>
      </c>
      <c r="F99" s="19" t="str">
        <f t="array" ref="F99">IFERROR(INDEX('Base de données'!$A$1:$P$128,MATCH(ROW(B91),'Base de données'!$R:$R,0),6),"")</f>
        <v/>
      </c>
      <c r="G99" s="21" t="str">
        <f t="array" ref="G99">IFERROR(INDEX('Base de données'!$A$1:$P$128,MATCH(ROW(B91),'Base de données'!$R:$R,0),7),"")</f>
        <v/>
      </c>
      <c r="H99" s="19" t="str">
        <f t="array" ref="H99">IFERROR(INDEX('Base de données'!$A$1:$P$128,MATCH(ROW(B91),'Base de données'!$R:$R,0),8),"")</f>
        <v/>
      </c>
      <c r="I99" s="19" t="str">
        <f t="array" ref="I99">IFERROR(INDEX('Base de données'!$A$1:$P$128,MATCH(ROW(B91),'Base de données'!$R:$R,0),9),"")</f>
        <v/>
      </c>
      <c r="J99" s="19" t="str">
        <f t="array" ref="J99">IFERROR(INDEX('Base de données'!$A$1:$P$128,MATCH(ROW(B91),'Base de données'!$R:$R,0),10),"")</f>
        <v/>
      </c>
      <c r="K99" s="19" t="str">
        <f t="array" ref="K99">IFERROR(INDEX('Base de données'!$A$1:$P$128,MATCH(ROW(B91),'Base de données'!$R:$R,0),11),"")</f>
        <v/>
      </c>
      <c r="L99" s="19" t="str">
        <f t="array" ref="L99">IFERROR(INDEX('Base de données'!$A$1:$P$128,MATCH(ROW(B91),'Base de données'!$R:$R,0),12),"")</f>
        <v/>
      </c>
      <c r="M99" s="19" t="str">
        <f t="array" ref="M99">IFERROR(INDEX('Base de données'!$A$1:$P$128,MATCH(ROW(B91),'Base de données'!$R:$R,0),13),"")</f>
        <v/>
      </c>
      <c r="N99" s="19" t="str">
        <f t="array" ref="N99">IFERROR(INDEX('Base de données'!$A$1:$P$128,MATCH(ROW(B91),'Base de données'!$R:$R,0),14),"")</f>
        <v/>
      </c>
      <c r="O99" s="19" t="str">
        <f t="array" ref="O99">IFERROR(INDEX('Base de données'!$A$1:$P$128,MATCH(ROW(B91),'Base de données'!$R:$R,0),15),"")</f>
        <v/>
      </c>
      <c r="P99" s="19" t="str">
        <f t="array" ref="P99">IFERROR(INDEX('Base de données'!$A$1:$P$128,MATCH(ROW(B91),'Base de données'!$R:$R,0),16),"")</f>
        <v/>
      </c>
      <c r="Q99" s="11"/>
      <c r="R99" s="11"/>
      <c r="S99" s="11"/>
      <c r="T99" s="11"/>
      <c r="U99" s="11"/>
      <c r="V99" s="11"/>
      <c r="W99" s="11"/>
      <c r="X99" s="11"/>
      <c r="Y99" s="11"/>
      <c r="Z99" s="11"/>
    </row>
    <row r="100" spans="1:26" ht="16" x14ac:dyDescent="0.2">
      <c r="A100" s="19" t="str">
        <f t="array" ref="A100">IFERROR(INDEX('Base de données'!$A$1:$P$128,MATCH(ROW(B92),'Base de données'!R:R,0),1),"")</f>
        <v/>
      </c>
      <c r="B100" s="20" t="str">
        <f t="array" ref="B100">IFERROR(INDEX('Base de données'!$A$1:$P$128,MATCH(ROW(B92),'Base de données'!$R:$R,0),2),"")</f>
        <v/>
      </c>
      <c r="C100" s="19" t="str">
        <f t="array" ref="C100">IFERROR(INDEX('Base de données'!$A$1:$P$128,MATCH(ROW(B92),'Base de données'!$R:$R,0),3),"")</f>
        <v/>
      </c>
      <c r="D100" s="19" t="str">
        <f t="array" ref="D100">IFERROR(INDEX('Base de données'!$A$1:$P$128,MATCH(ROW(B92),'Base de données'!$R:$R,0),4),"")</f>
        <v/>
      </c>
      <c r="E100" s="19" t="str">
        <f t="array" ref="E100">IFERROR(INDEX('Base de données'!$A$1:$P$128,MATCH(ROW(B92),'Base de données'!$R:$R,0),5),"")</f>
        <v/>
      </c>
      <c r="F100" s="19" t="str">
        <f t="array" ref="F100">IFERROR(INDEX('Base de données'!$A$1:$P$128,MATCH(ROW(B92),'Base de données'!$R:$R,0),6),"")</f>
        <v/>
      </c>
      <c r="G100" s="21" t="str">
        <f t="array" ref="G100">IFERROR(INDEX('Base de données'!$A$1:$P$128,MATCH(ROW(B92),'Base de données'!$R:$R,0),7),"")</f>
        <v/>
      </c>
      <c r="H100" s="19" t="str">
        <f t="array" ref="H100">IFERROR(INDEX('Base de données'!$A$1:$P$128,MATCH(ROW(B92),'Base de données'!$R:$R,0),8),"")</f>
        <v/>
      </c>
      <c r="I100" s="19" t="str">
        <f t="array" ref="I100">IFERROR(INDEX('Base de données'!$A$1:$P$128,MATCH(ROW(B92),'Base de données'!$R:$R,0),9),"")</f>
        <v/>
      </c>
      <c r="J100" s="19" t="str">
        <f t="array" ref="J100">IFERROR(INDEX('Base de données'!$A$1:$P$128,MATCH(ROW(B92),'Base de données'!$R:$R,0),10),"")</f>
        <v/>
      </c>
      <c r="K100" s="19" t="str">
        <f t="array" ref="K100">IFERROR(INDEX('Base de données'!$A$1:$P$128,MATCH(ROW(B92),'Base de données'!$R:$R,0),11),"")</f>
        <v/>
      </c>
      <c r="L100" s="19" t="str">
        <f t="array" ref="L100">IFERROR(INDEX('Base de données'!$A$1:$P$128,MATCH(ROW(B92),'Base de données'!$R:$R,0),12),"")</f>
        <v/>
      </c>
      <c r="M100" s="19" t="str">
        <f t="array" ref="M100">IFERROR(INDEX('Base de données'!$A$1:$P$128,MATCH(ROW(B92),'Base de données'!$R:$R,0),13),"")</f>
        <v/>
      </c>
      <c r="N100" s="19" t="str">
        <f t="array" ref="N100">IFERROR(INDEX('Base de données'!$A$1:$P$128,MATCH(ROW(B92),'Base de données'!$R:$R,0),14),"")</f>
        <v/>
      </c>
      <c r="O100" s="19" t="str">
        <f t="array" ref="O100">IFERROR(INDEX('Base de données'!$A$1:$P$128,MATCH(ROW(B92),'Base de données'!$R:$R,0),15),"")</f>
        <v/>
      </c>
      <c r="P100" s="19" t="str">
        <f t="array" ref="P100">IFERROR(INDEX('Base de données'!$A$1:$P$128,MATCH(ROW(B92),'Base de données'!$R:$R,0),16),"")</f>
        <v/>
      </c>
      <c r="Q100" s="11"/>
      <c r="R100" s="11"/>
      <c r="S100" s="11"/>
      <c r="T100" s="11"/>
      <c r="U100" s="11"/>
      <c r="V100" s="11"/>
      <c r="W100" s="11"/>
      <c r="X100" s="11"/>
      <c r="Y100" s="11"/>
      <c r="Z100" s="11"/>
    </row>
    <row r="101" spans="1:26" ht="16" x14ac:dyDescent="0.2">
      <c r="A101" s="19" t="str">
        <f t="array" ref="A101">IFERROR(INDEX('Base de données'!$A$1:$P$128,MATCH(ROW(B93),'Base de données'!R:R,0),1),"")</f>
        <v/>
      </c>
      <c r="B101" s="20" t="str">
        <f t="array" ref="B101">IFERROR(INDEX('Base de données'!$A$1:$P$128,MATCH(ROW(B93),'Base de données'!$R:$R,0),2),"")</f>
        <v/>
      </c>
      <c r="C101" s="19" t="str">
        <f t="array" ref="C101">IFERROR(INDEX('Base de données'!$A$1:$P$128,MATCH(ROW(B93),'Base de données'!$R:$R,0),3),"")</f>
        <v/>
      </c>
      <c r="D101" s="19" t="str">
        <f t="array" ref="D101">IFERROR(INDEX('Base de données'!$A$1:$P$128,MATCH(ROW(B93),'Base de données'!$R:$R,0),4),"")</f>
        <v/>
      </c>
      <c r="E101" s="19" t="str">
        <f t="array" ref="E101">IFERROR(INDEX('Base de données'!$A$1:$P$128,MATCH(ROW(B93),'Base de données'!$R:$R,0),5),"")</f>
        <v/>
      </c>
      <c r="F101" s="19" t="str">
        <f t="array" ref="F101">IFERROR(INDEX('Base de données'!$A$1:$P$128,MATCH(ROW(B93),'Base de données'!$R:$R,0),6),"")</f>
        <v/>
      </c>
      <c r="G101" s="21" t="str">
        <f t="array" ref="G101">IFERROR(INDEX('Base de données'!$A$1:$P$128,MATCH(ROW(B93),'Base de données'!$R:$R,0),7),"")</f>
        <v/>
      </c>
      <c r="H101" s="19" t="str">
        <f t="array" ref="H101">IFERROR(INDEX('Base de données'!$A$1:$P$128,MATCH(ROW(B93),'Base de données'!$R:$R,0),8),"")</f>
        <v/>
      </c>
      <c r="I101" s="19" t="str">
        <f t="array" ref="I101">IFERROR(INDEX('Base de données'!$A$1:$P$128,MATCH(ROW(B93),'Base de données'!$R:$R,0),9),"")</f>
        <v/>
      </c>
      <c r="J101" s="19" t="str">
        <f t="array" ref="J101">IFERROR(INDEX('Base de données'!$A$1:$P$128,MATCH(ROW(B93),'Base de données'!$R:$R,0),10),"")</f>
        <v/>
      </c>
      <c r="K101" s="19" t="str">
        <f t="array" ref="K101">IFERROR(INDEX('Base de données'!$A$1:$P$128,MATCH(ROW(B93),'Base de données'!$R:$R,0),11),"")</f>
        <v/>
      </c>
      <c r="L101" s="19" t="str">
        <f t="array" ref="L101">IFERROR(INDEX('Base de données'!$A$1:$P$128,MATCH(ROW(B93),'Base de données'!$R:$R,0),12),"")</f>
        <v/>
      </c>
      <c r="M101" s="19" t="str">
        <f t="array" ref="M101">IFERROR(INDEX('Base de données'!$A$1:$P$128,MATCH(ROW(B93),'Base de données'!$R:$R,0),13),"")</f>
        <v/>
      </c>
      <c r="N101" s="19" t="str">
        <f t="array" ref="N101">IFERROR(INDEX('Base de données'!$A$1:$P$128,MATCH(ROW(B93),'Base de données'!$R:$R,0),14),"")</f>
        <v/>
      </c>
      <c r="O101" s="19" t="str">
        <f t="array" ref="O101">IFERROR(INDEX('Base de données'!$A$1:$P$128,MATCH(ROW(B93),'Base de données'!$R:$R,0),15),"")</f>
        <v/>
      </c>
      <c r="P101" s="19" t="str">
        <f t="array" ref="P101">IFERROR(INDEX('Base de données'!$A$1:$P$128,MATCH(ROW(B93),'Base de données'!$R:$R,0),16),"")</f>
        <v/>
      </c>
      <c r="Q101" s="11"/>
      <c r="R101" s="11"/>
      <c r="S101" s="11"/>
      <c r="T101" s="11"/>
      <c r="U101" s="11"/>
      <c r="V101" s="11"/>
      <c r="W101" s="11"/>
      <c r="X101" s="11"/>
      <c r="Y101" s="11"/>
      <c r="Z101" s="11"/>
    </row>
    <row r="102" spans="1:26" ht="16" x14ac:dyDescent="0.2">
      <c r="A102" s="19" t="str">
        <f t="array" ref="A102">IFERROR(INDEX('Base de données'!$A$1:$P$128,MATCH(ROW(B94),'Base de données'!R:R,0),1),"")</f>
        <v/>
      </c>
      <c r="B102" s="20" t="str">
        <f t="array" ref="B102">IFERROR(INDEX('Base de données'!$A$1:$P$128,MATCH(ROW(B94),'Base de données'!$R:$R,0),2),"")</f>
        <v/>
      </c>
      <c r="C102" s="19" t="str">
        <f t="array" ref="C102">IFERROR(INDEX('Base de données'!$A$1:$P$128,MATCH(ROW(B94),'Base de données'!$R:$R,0),3),"")</f>
        <v/>
      </c>
      <c r="D102" s="19" t="str">
        <f t="array" ref="D102">IFERROR(INDEX('Base de données'!$A$1:$P$128,MATCH(ROW(B94),'Base de données'!$R:$R,0),4),"")</f>
        <v/>
      </c>
      <c r="E102" s="19" t="str">
        <f t="array" ref="E102">IFERROR(INDEX('Base de données'!$A$1:$P$128,MATCH(ROW(B94),'Base de données'!$R:$R,0),5),"")</f>
        <v/>
      </c>
      <c r="F102" s="19" t="str">
        <f t="array" ref="F102">IFERROR(INDEX('Base de données'!$A$1:$P$128,MATCH(ROW(B94),'Base de données'!$R:$R,0),6),"")</f>
        <v/>
      </c>
      <c r="G102" s="21" t="str">
        <f t="array" ref="G102">IFERROR(INDEX('Base de données'!$A$1:$P$128,MATCH(ROW(B94),'Base de données'!$R:$R,0),7),"")</f>
        <v/>
      </c>
      <c r="H102" s="19" t="str">
        <f t="array" ref="H102">IFERROR(INDEX('Base de données'!$A$1:$P$128,MATCH(ROW(B94),'Base de données'!$R:$R,0),8),"")</f>
        <v/>
      </c>
      <c r="I102" s="19" t="str">
        <f t="array" ref="I102">IFERROR(INDEX('Base de données'!$A$1:$P$128,MATCH(ROW(B94),'Base de données'!$R:$R,0),9),"")</f>
        <v/>
      </c>
      <c r="J102" s="19" t="str">
        <f t="array" ref="J102">IFERROR(INDEX('Base de données'!$A$1:$P$128,MATCH(ROW(B94),'Base de données'!$R:$R,0),10),"")</f>
        <v/>
      </c>
      <c r="K102" s="19" t="str">
        <f t="array" ref="K102">IFERROR(INDEX('Base de données'!$A$1:$P$128,MATCH(ROW(B94),'Base de données'!$R:$R,0),11),"")</f>
        <v/>
      </c>
      <c r="L102" s="19" t="str">
        <f t="array" ref="L102">IFERROR(INDEX('Base de données'!$A$1:$P$128,MATCH(ROW(B94),'Base de données'!$R:$R,0),12),"")</f>
        <v/>
      </c>
      <c r="M102" s="19" t="str">
        <f t="array" ref="M102">IFERROR(INDEX('Base de données'!$A$1:$P$128,MATCH(ROW(B94),'Base de données'!$R:$R,0),13),"")</f>
        <v/>
      </c>
      <c r="N102" s="19" t="str">
        <f t="array" ref="N102">IFERROR(INDEX('Base de données'!$A$1:$P$128,MATCH(ROW(B94),'Base de données'!$R:$R,0),14),"")</f>
        <v/>
      </c>
      <c r="O102" s="19" t="str">
        <f t="array" ref="O102">IFERROR(INDEX('Base de données'!$A$1:$P$128,MATCH(ROW(B94),'Base de données'!$R:$R,0),15),"")</f>
        <v/>
      </c>
      <c r="P102" s="19" t="str">
        <f t="array" ref="P102">IFERROR(INDEX('Base de données'!$A$1:$P$128,MATCH(ROW(B94),'Base de données'!$R:$R,0),16),"")</f>
        <v/>
      </c>
      <c r="Q102" s="11"/>
      <c r="R102" s="11"/>
      <c r="S102" s="11"/>
      <c r="T102" s="11"/>
      <c r="U102" s="11"/>
      <c r="V102" s="11"/>
      <c r="W102" s="11"/>
      <c r="X102" s="11"/>
      <c r="Y102" s="11"/>
      <c r="Z102" s="11"/>
    </row>
    <row r="103" spans="1:26" ht="16" x14ac:dyDescent="0.2">
      <c r="A103" s="19" t="str">
        <f t="array" ref="A103">IFERROR(INDEX('Base de données'!$A$1:$P$128,MATCH(ROW(B95),'Base de données'!R:R,0),1),"")</f>
        <v/>
      </c>
      <c r="B103" s="20" t="str">
        <f t="array" ref="B103">IFERROR(INDEX('Base de données'!$A$1:$P$128,MATCH(ROW(B95),'Base de données'!$R:$R,0),2),"")</f>
        <v/>
      </c>
      <c r="C103" s="19" t="str">
        <f t="array" ref="C103">IFERROR(INDEX('Base de données'!$A$1:$P$128,MATCH(ROW(B95),'Base de données'!$R:$R,0),3),"")</f>
        <v/>
      </c>
      <c r="D103" s="19" t="str">
        <f t="array" ref="D103">IFERROR(INDEX('Base de données'!$A$1:$P$128,MATCH(ROW(B95),'Base de données'!$R:$R,0),4),"")</f>
        <v/>
      </c>
      <c r="E103" s="19" t="str">
        <f t="array" ref="E103">IFERROR(INDEX('Base de données'!$A$1:$P$128,MATCH(ROW(B95),'Base de données'!$R:$R,0),5),"")</f>
        <v/>
      </c>
      <c r="F103" s="19" t="str">
        <f t="array" ref="F103">IFERROR(INDEX('Base de données'!$A$1:$P$128,MATCH(ROW(B95),'Base de données'!$R:$R,0),6),"")</f>
        <v/>
      </c>
      <c r="G103" s="21" t="str">
        <f t="array" ref="G103">IFERROR(INDEX('Base de données'!$A$1:$P$128,MATCH(ROW(B95),'Base de données'!$R:$R,0),7),"")</f>
        <v/>
      </c>
      <c r="H103" s="19" t="str">
        <f t="array" ref="H103">IFERROR(INDEX('Base de données'!$A$1:$P$128,MATCH(ROW(B95),'Base de données'!$R:$R,0),8),"")</f>
        <v/>
      </c>
      <c r="I103" s="19" t="str">
        <f t="array" ref="I103">IFERROR(INDEX('Base de données'!$A$1:$P$128,MATCH(ROW(B95),'Base de données'!$R:$R,0),9),"")</f>
        <v/>
      </c>
      <c r="J103" s="19" t="str">
        <f t="array" ref="J103">IFERROR(INDEX('Base de données'!$A$1:$P$128,MATCH(ROW(B95),'Base de données'!$R:$R,0),10),"")</f>
        <v/>
      </c>
      <c r="K103" s="19" t="str">
        <f t="array" ref="K103">IFERROR(INDEX('Base de données'!$A$1:$P$128,MATCH(ROW(B95),'Base de données'!$R:$R,0),11),"")</f>
        <v/>
      </c>
      <c r="L103" s="19" t="str">
        <f t="array" ref="L103">IFERROR(INDEX('Base de données'!$A$1:$P$128,MATCH(ROW(B95),'Base de données'!$R:$R,0),12),"")</f>
        <v/>
      </c>
      <c r="M103" s="19" t="str">
        <f t="array" ref="M103">IFERROR(INDEX('Base de données'!$A$1:$P$128,MATCH(ROW(B95),'Base de données'!$R:$R,0),13),"")</f>
        <v/>
      </c>
      <c r="N103" s="19" t="str">
        <f t="array" ref="N103">IFERROR(INDEX('Base de données'!$A$1:$P$128,MATCH(ROW(B95),'Base de données'!$R:$R,0),14),"")</f>
        <v/>
      </c>
      <c r="O103" s="19" t="str">
        <f t="array" ref="O103">IFERROR(INDEX('Base de données'!$A$1:$P$128,MATCH(ROW(B95),'Base de données'!$R:$R,0),15),"")</f>
        <v/>
      </c>
      <c r="P103" s="19" t="str">
        <f t="array" ref="P103">IFERROR(INDEX('Base de données'!$A$1:$P$128,MATCH(ROW(B95),'Base de données'!$R:$R,0),16),"")</f>
        <v/>
      </c>
      <c r="Q103" s="11"/>
      <c r="R103" s="11"/>
      <c r="S103" s="11"/>
      <c r="T103" s="11"/>
      <c r="U103" s="11"/>
      <c r="V103" s="11"/>
      <c r="W103" s="11"/>
      <c r="X103" s="11"/>
      <c r="Y103" s="11"/>
      <c r="Z103" s="11"/>
    </row>
    <row r="104" spans="1:26" ht="16" x14ac:dyDescent="0.2">
      <c r="A104" s="19" t="str">
        <f t="array" ref="A104">IFERROR(INDEX('Base de données'!$A$1:$P$128,MATCH(ROW(B96),'Base de données'!R:R,0),1),"")</f>
        <v/>
      </c>
      <c r="B104" s="20" t="str">
        <f t="array" ref="B104">IFERROR(INDEX('Base de données'!$A$1:$P$128,MATCH(ROW(B96),'Base de données'!$R:$R,0),2),"")</f>
        <v/>
      </c>
      <c r="C104" s="19" t="str">
        <f t="array" ref="C104">IFERROR(INDEX('Base de données'!$A$1:$P$128,MATCH(ROW(B96),'Base de données'!$R:$R,0),3),"")</f>
        <v/>
      </c>
      <c r="D104" s="19" t="str">
        <f t="array" ref="D104">IFERROR(INDEX('Base de données'!$A$1:$P$128,MATCH(ROW(B96),'Base de données'!$R:$R,0),4),"")</f>
        <v/>
      </c>
      <c r="E104" s="19" t="str">
        <f t="array" ref="E104">IFERROR(INDEX('Base de données'!$A$1:$P$128,MATCH(ROW(B96),'Base de données'!$R:$R,0),5),"")</f>
        <v/>
      </c>
      <c r="F104" s="19" t="str">
        <f t="array" ref="F104">IFERROR(INDEX('Base de données'!$A$1:$P$128,MATCH(ROW(B96),'Base de données'!$R:$R,0),6),"")</f>
        <v/>
      </c>
      <c r="G104" s="21" t="str">
        <f t="array" ref="G104">IFERROR(INDEX('Base de données'!$A$1:$P$128,MATCH(ROW(B96),'Base de données'!$R:$R,0),7),"")</f>
        <v/>
      </c>
      <c r="H104" s="19" t="str">
        <f t="array" ref="H104">IFERROR(INDEX('Base de données'!$A$1:$P$128,MATCH(ROW(B96),'Base de données'!$R:$R,0),8),"")</f>
        <v/>
      </c>
      <c r="I104" s="19" t="str">
        <f t="array" ref="I104">IFERROR(INDEX('Base de données'!$A$1:$P$128,MATCH(ROW(B96),'Base de données'!$R:$R,0),9),"")</f>
        <v/>
      </c>
      <c r="J104" s="19" t="str">
        <f t="array" ref="J104">IFERROR(INDEX('Base de données'!$A$1:$P$128,MATCH(ROW(B96),'Base de données'!$R:$R,0),10),"")</f>
        <v/>
      </c>
      <c r="K104" s="19" t="str">
        <f t="array" ref="K104">IFERROR(INDEX('Base de données'!$A$1:$P$128,MATCH(ROW(B96),'Base de données'!$R:$R,0),11),"")</f>
        <v/>
      </c>
      <c r="L104" s="19" t="str">
        <f t="array" ref="L104">IFERROR(INDEX('Base de données'!$A$1:$P$128,MATCH(ROW(B96),'Base de données'!$R:$R,0),12),"")</f>
        <v/>
      </c>
      <c r="M104" s="19" t="str">
        <f t="array" ref="M104">IFERROR(INDEX('Base de données'!$A$1:$P$128,MATCH(ROW(B96),'Base de données'!$R:$R,0),13),"")</f>
        <v/>
      </c>
      <c r="N104" s="19" t="str">
        <f t="array" ref="N104">IFERROR(INDEX('Base de données'!$A$1:$P$128,MATCH(ROW(B96),'Base de données'!$R:$R,0),14),"")</f>
        <v/>
      </c>
      <c r="O104" s="19" t="str">
        <f t="array" ref="O104">IFERROR(INDEX('Base de données'!$A$1:$P$128,MATCH(ROW(B96),'Base de données'!$R:$R,0),15),"")</f>
        <v/>
      </c>
      <c r="P104" s="19" t="str">
        <f t="array" ref="P104">IFERROR(INDEX('Base de données'!$A$1:$P$128,MATCH(ROW(B96),'Base de données'!$R:$R,0),16),"")</f>
        <v/>
      </c>
      <c r="Q104" s="11"/>
      <c r="R104" s="11"/>
      <c r="S104" s="11"/>
      <c r="T104" s="11"/>
      <c r="U104" s="11"/>
      <c r="V104" s="11"/>
      <c r="W104" s="11"/>
      <c r="X104" s="11"/>
      <c r="Y104" s="11"/>
      <c r="Z104" s="11"/>
    </row>
    <row r="105" spans="1:26" ht="16" x14ac:dyDescent="0.2">
      <c r="A105" s="19" t="str">
        <f t="array" ref="A105">IFERROR(INDEX('Base de données'!$A$1:$P$128,MATCH(ROW(B97),'Base de données'!R:R,0),1),"")</f>
        <v/>
      </c>
      <c r="B105" s="20" t="str">
        <f t="array" ref="B105">IFERROR(INDEX('Base de données'!$A$1:$P$128,MATCH(ROW(B97),'Base de données'!$R:$R,0),2),"")</f>
        <v/>
      </c>
      <c r="C105" s="19" t="str">
        <f t="array" ref="C105">IFERROR(INDEX('Base de données'!$A$1:$P$128,MATCH(ROW(B97),'Base de données'!$R:$R,0),3),"")</f>
        <v/>
      </c>
      <c r="D105" s="19" t="str">
        <f t="array" ref="D105">IFERROR(INDEX('Base de données'!$A$1:$P$128,MATCH(ROW(B97),'Base de données'!$R:$R,0),4),"")</f>
        <v/>
      </c>
      <c r="E105" s="19" t="str">
        <f t="array" ref="E105">IFERROR(INDEX('Base de données'!$A$1:$P$128,MATCH(ROW(B97),'Base de données'!$R:$R,0),5),"")</f>
        <v/>
      </c>
      <c r="F105" s="19" t="str">
        <f t="array" ref="F105">IFERROR(INDEX('Base de données'!$A$1:$P$128,MATCH(ROW(B97),'Base de données'!$R:$R,0),6),"")</f>
        <v/>
      </c>
      <c r="G105" s="21" t="str">
        <f t="array" ref="G105">IFERROR(INDEX('Base de données'!$A$1:$P$128,MATCH(ROW(B97),'Base de données'!$R:$R,0),7),"")</f>
        <v/>
      </c>
      <c r="H105" s="19" t="str">
        <f t="array" ref="H105">IFERROR(INDEX('Base de données'!$A$1:$P$128,MATCH(ROW(B97),'Base de données'!$R:$R,0),8),"")</f>
        <v/>
      </c>
      <c r="I105" s="19" t="str">
        <f t="array" ref="I105">IFERROR(INDEX('Base de données'!$A$1:$P$128,MATCH(ROW(B97),'Base de données'!$R:$R,0),9),"")</f>
        <v/>
      </c>
      <c r="J105" s="19" t="str">
        <f t="array" ref="J105">IFERROR(INDEX('Base de données'!$A$1:$P$128,MATCH(ROW(B97),'Base de données'!$R:$R,0),10),"")</f>
        <v/>
      </c>
      <c r="K105" s="19" t="str">
        <f t="array" ref="K105">IFERROR(INDEX('Base de données'!$A$1:$P$128,MATCH(ROW(B97),'Base de données'!$R:$R,0),11),"")</f>
        <v/>
      </c>
      <c r="L105" s="19" t="str">
        <f t="array" ref="L105">IFERROR(INDEX('Base de données'!$A$1:$P$128,MATCH(ROW(B97),'Base de données'!$R:$R,0),12),"")</f>
        <v/>
      </c>
      <c r="M105" s="19" t="str">
        <f t="array" ref="M105">IFERROR(INDEX('Base de données'!$A$1:$P$128,MATCH(ROW(B97),'Base de données'!$R:$R,0),13),"")</f>
        <v/>
      </c>
      <c r="N105" s="19" t="str">
        <f t="array" ref="N105">IFERROR(INDEX('Base de données'!$A$1:$P$128,MATCH(ROW(B97),'Base de données'!$R:$R,0),14),"")</f>
        <v/>
      </c>
      <c r="O105" s="19" t="str">
        <f t="array" ref="O105">IFERROR(INDEX('Base de données'!$A$1:$P$128,MATCH(ROW(B97),'Base de données'!$R:$R,0),15),"")</f>
        <v/>
      </c>
      <c r="P105" s="19" t="str">
        <f t="array" ref="P105">IFERROR(INDEX('Base de données'!$A$1:$P$128,MATCH(ROW(B97),'Base de données'!$R:$R,0),16),"")</f>
        <v/>
      </c>
      <c r="Q105" s="11"/>
      <c r="R105" s="11"/>
      <c r="S105" s="11"/>
      <c r="T105" s="11"/>
      <c r="U105" s="11"/>
      <c r="V105" s="11"/>
      <c r="W105" s="11"/>
      <c r="X105" s="11"/>
      <c r="Y105" s="11"/>
      <c r="Z105" s="11"/>
    </row>
    <row r="106" spans="1:26" ht="16" x14ac:dyDescent="0.2">
      <c r="A106" s="19" t="str">
        <f t="array" ref="A106">IFERROR(INDEX('Base de données'!$A$1:$P$128,MATCH(ROW(B98),'Base de données'!R:R,0),1),"")</f>
        <v/>
      </c>
      <c r="B106" s="20" t="str">
        <f t="array" ref="B106">IFERROR(INDEX('Base de données'!$A$1:$P$128,MATCH(ROW(B98),'Base de données'!$R:$R,0),2),"")</f>
        <v/>
      </c>
      <c r="C106" s="19" t="str">
        <f t="array" ref="C106">IFERROR(INDEX('Base de données'!$A$1:$P$128,MATCH(ROW(B98),'Base de données'!$R:$R,0),3),"")</f>
        <v/>
      </c>
      <c r="D106" s="19" t="str">
        <f t="array" ref="D106">IFERROR(INDEX('Base de données'!$A$1:$P$128,MATCH(ROW(B98),'Base de données'!$R:$R,0),4),"")</f>
        <v/>
      </c>
      <c r="E106" s="19" t="str">
        <f t="array" ref="E106">IFERROR(INDEX('Base de données'!$A$1:$P$128,MATCH(ROW(B98),'Base de données'!$R:$R,0),5),"")</f>
        <v/>
      </c>
      <c r="F106" s="19" t="str">
        <f t="array" ref="F106">IFERROR(INDEX('Base de données'!$A$1:$P$128,MATCH(ROW(B98),'Base de données'!$R:$R,0),6),"")</f>
        <v/>
      </c>
      <c r="G106" s="21" t="str">
        <f t="array" ref="G106">IFERROR(INDEX('Base de données'!$A$1:$P$128,MATCH(ROW(B98),'Base de données'!$R:$R,0),7),"")</f>
        <v/>
      </c>
      <c r="H106" s="19" t="str">
        <f t="array" ref="H106">IFERROR(INDEX('Base de données'!$A$1:$P$128,MATCH(ROW(B98),'Base de données'!$R:$R,0),8),"")</f>
        <v/>
      </c>
      <c r="I106" s="19" t="str">
        <f t="array" ref="I106">IFERROR(INDEX('Base de données'!$A$1:$P$128,MATCH(ROW(B98),'Base de données'!$R:$R,0),9),"")</f>
        <v/>
      </c>
      <c r="J106" s="19" t="str">
        <f t="array" ref="J106">IFERROR(INDEX('Base de données'!$A$1:$P$128,MATCH(ROW(B98),'Base de données'!$R:$R,0),10),"")</f>
        <v/>
      </c>
      <c r="K106" s="19" t="str">
        <f t="array" ref="K106">IFERROR(INDEX('Base de données'!$A$1:$P$128,MATCH(ROW(B98),'Base de données'!$R:$R,0),11),"")</f>
        <v/>
      </c>
      <c r="L106" s="19" t="str">
        <f t="array" ref="L106">IFERROR(INDEX('Base de données'!$A$1:$P$128,MATCH(ROW(B98),'Base de données'!$R:$R,0),12),"")</f>
        <v/>
      </c>
      <c r="M106" s="19" t="str">
        <f t="array" ref="M106">IFERROR(INDEX('Base de données'!$A$1:$P$128,MATCH(ROW(B98),'Base de données'!$R:$R,0),13),"")</f>
        <v/>
      </c>
      <c r="N106" s="19" t="str">
        <f t="array" ref="N106">IFERROR(INDEX('Base de données'!$A$1:$P$128,MATCH(ROW(B98),'Base de données'!$R:$R,0),14),"")</f>
        <v/>
      </c>
      <c r="O106" s="19" t="str">
        <f t="array" ref="O106">IFERROR(INDEX('Base de données'!$A$1:$P$128,MATCH(ROW(B98),'Base de données'!$R:$R,0),15),"")</f>
        <v/>
      </c>
      <c r="P106" s="19" t="str">
        <f t="array" ref="P106">IFERROR(INDEX('Base de données'!$A$1:$P$128,MATCH(ROW(B98),'Base de données'!$R:$R,0),16),"")</f>
        <v/>
      </c>
      <c r="Q106" s="11"/>
      <c r="R106" s="11"/>
      <c r="S106" s="11"/>
      <c r="T106" s="11"/>
      <c r="U106" s="11"/>
      <c r="V106" s="11"/>
      <c r="W106" s="11"/>
      <c r="X106" s="11"/>
      <c r="Y106" s="11"/>
      <c r="Z106" s="11"/>
    </row>
    <row r="107" spans="1:26" ht="16" x14ac:dyDescent="0.2">
      <c r="A107" s="19" t="str">
        <f t="array" ref="A107">IFERROR(INDEX('Base de données'!$A$1:$P$128,MATCH(ROW(B99),'Base de données'!R:R,0),1),"")</f>
        <v/>
      </c>
      <c r="B107" s="20" t="str">
        <f t="array" ref="B107">IFERROR(INDEX('Base de données'!$A$1:$P$128,MATCH(ROW(B99),'Base de données'!$R:$R,0),2),"")</f>
        <v/>
      </c>
      <c r="C107" s="19" t="str">
        <f t="array" ref="C107">IFERROR(INDEX('Base de données'!$A$1:$P$128,MATCH(ROW(B99),'Base de données'!$R:$R,0),3),"")</f>
        <v/>
      </c>
      <c r="D107" s="19" t="str">
        <f t="array" ref="D107">IFERROR(INDEX('Base de données'!$A$1:$P$128,MATCH(ROW(B99),'Base de données'!$R:$R,0),4),"")</f>
        <v/>
      </c>
      <c r="E107" s="19" t="str">
        <f t="array" ref="E107">IFERROR(INDEX('Base de données'!$A$1:$P$128,MATCH(ROW(B99),'Base de données'!$R:$R,0),5),"")</f>
        <v/>
      </c>
      <c r="F107" s="19" t="str">
        <f t="array" ref="F107">IFERROR(INDEX('Base de données'!$A$1:$P$128,MATCH(ROW(B99),'Base de données'!$R:$R,0),6),"")</f>
        <v/>
      </c>
      <c r="G107" s="21" t="str">
        <f t="array" ref="G107">IFERROR(INDEX('Base de données'!$A$1:$P$128,MATCH(ROW(B99),'Base de données'!$R:$R,0),7),"")</f>
        <v/>
      </c>
      <c r="H107" s="19" t="str">
        <f t="array" ref="H107">IFERROR(INDEX('Base de données'!$A$1:$P$128,MATCH(ROW(B99),'Base de données'!$R:$R,0),8),"")</f>
        <v/>
      </c>
      <c r="I107" s="19" t="str">
        <f t="array" ref="I107">IFERROR(INDEX('Base de données'!$A$1:$P$128,MATCH(ROW(B99),'Base de données'!$R:$R,0),9),"")</f>
        <v/>
      </c>
      <c r="J107" s="19" t="str">
        <f t="array" ref="J107">IFERROR(INDEX('Base de données'!$A$1:$P$128,MATCH(ROW(B99),'Base de données'!$R:$R,0),10),"")</f>
        <v/>
      </c>
      <c r="K107" s="19" t="str">
        <f t="array" ref="K107">IFERROR(INDEX('Base de données'!$A$1:$P$128,MATCH(ROW(B99),'Base de données'!$R:$R,0),11),"")</f>
        <v/>
      </c>
      <c r="L107" s="19" t="str">
        <f t="array" ref="L107">IFERROR(INDEX('Base de données'!$A$1:$P$128,MATCH(ROW(B99),'Base de données'!$R:$R,0),12),"")</f>
        <v/>
      </c>
      <c r="M107" s="19" t="str">
        <f t="array" ref="M107">IFERROR(INDEX('Base de données'!$A$1:$P$128,MATCH(ROW(B99),'Base de données'!$R:$R,0),13),"")</f>
        <v/>
      </c>
      <c r="N107" s="19" t="str">
        <f t="array" ref="N107">IFERROR(INDEX('Base de données'!$A$1:$P$128,MATCH(ROW(B99),'Base de données'!$R:$R,0),14),"")</f>
        <v/>
      </c>
      <c r="O107" s="19" t="str">
        <f t="array" ref="O107">IFERROR(INDEX('Base de données'!$A$1:$P$128,MATCH(ROW(B99),'Base de données'!$R:$R,0),15),"")</f>
        <v/>
      </c>
      <c r="P107" s="19" t="str">
        <f t="array" ref="P107">IFERROR(INDEX('Base de données'!$A$1:$P$128,MATCH(ROW(B99),'Base de données'!$R:$R,0),16),"")</f>
        <v/>
      </c>
      <c r="Q107" s="11"/>
      <c r="R107" s="11"/>
      <c r="S107" s="11"/>
      <c r="T107" s="11"/>
      <c r="U107" s="11"/>
      <c r="V107" s="11"/>
      <c r="W107" s="11"/>
      <c r="X107" s="11"/>
      <c r="Y107" s="11"/>
      <c r="Z107" s="11"/>
    </row>
    <row r="108" spans="1:26" ht="16" x14ac:dyDescent="0.2">
      <c r="A108" s="19" t="str">
        <f t="array" ref="A108">IFERROR(INDEX('Base de données'!$A$1:$P$128,MATCH(ROW(B100),'Base de données'!R:R,0),1),"")</f>
        <v/>
      </c>
      <c r="B108" s="20" t="str">
        <f t="array" ref="B108">IFERROR(INDEX('Base de données'!$A$1:$P$128,MATCH(ROW(B100),'Base de données'!$R:$R,0),2),"")</f>
        <v/>
      </c>
      <c r="C108" s="19" t="str">
        <f t="array" ref="C108">IFERROR(INDEX('Base de données'!$A$1:$P$128,MATCH(ROW(B100),'Base de données'!$R:$R,0),3),"")</f>
        <v/>
      </c>
      <c r="D108" s="19" t="str">
        <f t="array" ref="D108">IFERROR(INDEX('Base de données'!$A$1:$P$128,MATCH(ROW(B100),'Base de données'!$R:$R,0),4),"")</f>
        <v/>
      </c>
      <c r="E108" s="19" t="str">
        <f t="array" ref="E108">IFERROR(INDEX('Base de données'!$A$1:$P$128,MATCH(ROW(B100),'Base de données'!$R:$R,0),5),"")</f>
        <v/>
      </c>
      <c r="F108" s="19" t="str">
        <f t="array" ref="F108">IFERROR(INDEX('Base de données'!$A$1:$P$128,MATCH(ROW(B100),'Base de données'!$R:$R,0),6),"")</f>
        <v/>
      </c>
      <c r="G108" s="21" t="str">
        <f t="array" ref="G108">IFERROR(INDEX('Base de données'!$A$1:$P$128,MATCH(ROW(B100),'Base de données'!$R:$R,0),7),"")</f>
        <v/>
      </c>
      <c r="H108" s="19" t="str">
        <f t="array" ref="H108">IFERROR(INDEX('Base de données'!$A$1:$P$128,MATCH(ROW(B100),'Base de données'!$R:$R,0),8),"")</f>
        <v/>
      </c>
      <c r="I108" s="19" t="str">
        <f t="array" ref="I108">IFERROR(INDEX('Base de données'!$A$1:$P$128,MATCH(ROW(B100),'Base de données'!$R:$R,0),9),"")</f>
        <v/>
      </c>
      <c r="J108" s="19" t="str">
        <f t="array" ref="J108">IFERROR(INDEX('Base de données'!$A$1:$P$128,MATCH(ROW(B100),'Base de données'!$R:$R,0),10),"")</f>
        <v/>
      </c>
      <c r="K108" s="19" t="str">
        <f t="array" ref="K108">IFERROR(INDEX('Base de données'!$A$1:$P$128,MATCH(ROW(B100),'Base de données'!$R:$R,0),11),"")</f>
        <v/>
      </c>
      <c r="L108" s="19" t="str">
        <f t="array" ref="L108">IFERROR(INDEX('Base de données'!$A$1:$P$128,MATCH(ROW(B100),'Base de données'!$R:$R,0),12),"")</f>
        <v/>
      </c>
      <c r="M108" s="19" t="str">
        <f t="array" ref="M108">IFERROR(INDEX('Base de données'!$A$1:$P$128,MATCH(ROW(B100),'Base de données'!$R:$R,0),13),"")</f>
        <v/>
      </c>
      <c r="N108" s="19" t="str">
        <f t="array" ref="N108">IFERROR(INDEX('Base de données'!$A$1:$P$128,MATCH(ROW(B100),'Base de données'!$R:$R,0),14),"")</f>
        <v/>
      </c>
      <c r="O108" s="19" t="str">
        <f t="array" ref="O108">IFERROR(INDEX('Base de données'!$A$1:$P$128,MATCH(ROW(B100),'Base de données'!$R:$R,0),15),"")</f>
        <v/>
      </c>
      <c r="P108" s="19" t="str">
        <f t="array" ref="P108">IFERROR(INDEX('Base de données'!$A$1:$P$128,MATCH(ROW(B100),'Base de données'!$R:$R,0),16),"")</f>
        <v/>
      </c>
      <c r="Q108" s="11"/>
      <c r="R108" s="11"/>
      <c r="S108" s="11"/>
      <c r="T108" s="11"/>
      <c r="U108" s="11"/>
      <c r="V108" s="11"/>
      <c r="W108" s="11"/>
      <c r="X108" s="11"/>
      <c r="Y108" s="11"/>
      <c r="Z108" s="11"/>
    </row>
    <row r="109" spans="1:26" ht="16" x14ac:dyDescent="0.2">
      <c r="A109" s="19" t="str">
        <f t="array" ref="A109">IFERROR(INDEX('Base de données'!$A$1:$P$128,MATCH(ROW(B101),'Base de données'!R:R,0),1),"")</f>
        <v/>
      </c>
      <c r="B109" s="20" t="str">
        <f t="array" ref="B109">IFERROR(INDEX('Base de données'!$A$1:$P$128,MATCH(ROW(B101),'Base de données'!$R:$R,0),2),"")</f>
        <v/>
      </c>
      <c r="C109" s="19" t="str">
        <f t="array" ref="C109">IFERROR(INDEX('Base de données'!$A$1:$P$128,MATCH(ROW(B101),'Base de données'!$R:$R,0),3),"")</f>
        <v/>
      </c>
      <c r="D109" s="19" t="str">
        <f t="array" ref="D109">IFERROR(INDEX('Base de données'!$A$1:$P$128,MATCH(ROW(B101),'Base de données'!$R:$R,0),4),"")</f>
        <v/>
      </c>
      <c r="E109" s="19" t="str">
        <f t="array" ref="E109">IFERROR(INDEX('Base de données'!$A$1:$P$128,MATCH(ROW(B101),'Base de données'!$R:$R,0),5),"")</f>
        <v/>
      </c>
      <c r="F109" s="19" t="str">
        <f t="array" ref="F109">IFERROR(INDEX('Base de données'!$A$1:$P$128,MATCH(ROW(B101),'Base de données'!$R:$R,0),6),"")</f>
        <v/>
      </c>
      <c r="G109" s="21" t="str">
        <f t="array" ref="G109">IFERROR(INDEX('Base de données'!$A$1:$P$128,MATCH(ROW(B101),'Base de données'!$R:$R,0),7),"")</f>
        <v/>
      </c>
      <c r="H109" s="19" t="str">
        <f t="array" ref="H109">IFERROR(INDEX('Base de données'!$A$1:$P$128,MATCH(ROW(B101),'Base de données'!$R:$R,0),8),"")</f>
        <v/>
      </c>
      <c r="I109" s="19" t="str">
        <f t="array" ref="I109">IFERROR(INDEX('Base de données'!$A$1:$P$128,MATCH(ROW(B101),'Base de données'!$R:$R,0),9),"")</f>
        <v/>
      </c>
      <c r="J109" s="19" t="str">
        <f t="array" ref="J109">IFERROR(INDEX('Base de données'!$A$1:$P$128,MATCH(ROW(B101),'Base de données'!$R:$R,0),10),"")</f>
        <v/>
      </c>
      <c r="K109" s="19" t="str">
        <f t="array" ref="K109">IFERROR(INDEX('Base de données'!$A$1:$P$128,MATCH(ROW(B101),'Base de données'!$R:$R,0),11),"")</f>
        <v/>
      </c>
      <c r="L109" s="19" t="str">
        <f t="array" ref="L109">IFERROR(INDEX('Base de données'!$A$1:$P$128,MATCH(ROW(B101),'Base de données'!$R:$R,0),12),"")</f>
        <v/>
      </c>
      <c r="M109" s="19" t="str">
        <f t="array" ref="M109">IFERROR(INDEX('Base de données'!$A$1:$P$128,MATCH(ROW(B101),'Base de données'!$R:$R,0),13),"")</f>
        <v/>
      </c>
      <c r="N109" s="19" t="str">
        <f t="array" ref="N109">IFERROR(INDEX('Base de données'!$A$1:$P$128,MATCH(ROW(B101),'Base de données'!$R:$R,0),14),"")</f>
        <v/>
      </c>
      <c r="O109" s="19" t="str">
        <f t="array" ref="O109">IFERROR(INDEX('Base de données'!$A$1:$P$128,MATCH(ROW(B101),'Base de données'!$R:$R,0),15),"")</f>
        <v/>
      </c>
      <c r="P109" s="19" t="str">
        <f t="array" ref="P109">IFERROR(INDEX('Base de données'!$A$1:$P$128,MATCH(ROW(B101),'Base de données'!$R:$R,0),16),"")</f>
        <v/>
      </c>
      <c r="Q109" s="11"/>
      <c r="R109" s="11"/>
      <c r="S109" s="11"/>
      <c r="T109" s="11"/>
      <c r="U109" s="11"/>
      <c r="V109" s="11"/>
      <c r="W109" s="11"/>
      <c r="X109" s="11"/>
      <c r="Y109" s="11"/>
      <c r="Z109" s="11"/>
    </row>
    <row r="110" spans="1:26" ht="16" x14ac:dyDescent="0.2">
      <c r="A110" s="19" t="str">
        <f t="array" ref="A110">IFERROR(INDEX('Base de données'!$A$1:$P$128,MATCH(ROW(B102),'Base de données'!R:R,0),1),"")</f>
        <v/>
      </c>
      <c r="B110" s="20" t="str">
        <f t="array" ref="B110">IFERROR(INDEX('Base de données'!$A$1:$P$128,MATCH(ROW(B102),'Base de données'!$R:$R,0),2),"")</f>
        <v/>
      </c>
      <c r="C110" s="20" t="str">
        <f t="array" ref="C110">IFERROR(INDEX('Base de données'!$A$1:$P$128,MATCH(ROW(B102),'Base de données'!$R:$R,0),3),"")</f>
        <v/>
      </c>
      <c r="D110" s="19" t="str">
        <f t="array" ref="D110">IFERROR(INDEX('Base de données'!$A$1:$P$128,MATCH(ROW(B102),'Base de données'!$R:$R,0),4),"")</f>
        <v/>
      </c>
      <c r="E110" s="19" t="str">
        <f t="array" ref="E110">IFERROR(INDEX('Base de données'!$A$1:$P$128,MATCH(ROW(B102),'Base de données'!$R:$R,0),5),"")</f>
        <v/>
      </c>
      <c r="F110" s="19" t="str">
        <f t="array" ref="F110">IFERROR(INDEX('Base de données'!$A$1:$P$128,MATCH(ROW(B102),'Base de données'!$R:$R,0),6),"")</f>
        <v/>
      </c>
      <c r="G110" s="21" t="str">
        <f t="array" ref="G110">IFERROR(INDEX('Base de données'!$A$1:$P$128,MATCH(ROW(B102),'Base de données'!$R:$R,0),7),"")</f>
        <v/>
      </c>
      <c r="H110" s="19" t="str">
        <f t="array" ref="H110">IFERROR(INDEX('Base de données'!$A$1:$P$128,MATCH(ROW(B102),'Base de données'!$R:$R,0),8),"")</f>
        <v/>
      </c>
      <c r="I110" s="19" t="str">
        <f t="array" ref="I110">IFERROR(INDEX('Base de données'!$A$1:$P$128,MATCH(ROW(B102),'Base de données'!$R:$R,0),9),"")</f>
        <v/>
      </c>
      <c r="J110" s="19" t="str">
        <f t="array" ref="J110">IFERROR(INDEX('Base de données'!$A$1:$P$128,MATCH(ROW(B102),'Base de données'!$R:$R,0),10),"")</f>
        <v/>
      </c>
      <c r="K110" s="19" t="str">
        <f t="array" ref="K110">IFERROR(INDEX('Base de données'!$A$1:$P$128,MATCH(ROW(B102),'Base de données'!$R:$R,0),11),"")</f>
        <v/>
      </c>
      <c r="L110" s="19" t="str">
        <f t="array" ref="L110">IFERROR(INDEX('Base de données'!$A$1:$P$128,MATCH(ROW(B102),'Base de données'!$R:$R,0),12),"")</f>
        <v/>
      </c>
      <c r="M110" s="19" t="str">
        <f t="array" ref="M110">IFERROR(INDEX('Base de données'!$A$1:$P$128,MATCH(ROW(B102),'Base de données'!$R:$R,0),13),"")</f>
        <v/>
      </c>
      <c r="N110" s="19" t="str">
        <f t="array" ref="N110">IFERROR(INDEX('Base de données'!$A$1:$P$128,MATCH(ROW(B102),'Base de données'!$R:$R,0),14),"")</f>
        <v/>
      </c>
      <c r="O110" s="19" t="str">
        <f t="array" ref="O110">IFERROR(INDEX('Base de données'!$A$1:$P$128,MATCH(ROW(B102),'Base de données'!$R:$R,0),15),"")</f>
        <v/>
      </c>
      <c r="P110" s="19" t="str">
        <f t="array" ref="P110">IFERROR(INDEX('Base de données'!$A$1:$P$128,MATCH(ROW(B102),'Base de données'!$R:$R,0),16),"")</f>
        <v/>
      </c>
      <c r="Q110" s="11"/>
      <c r="R110" s="11"/>
      <c r="S110" s="11"/>
      <c r="T110" s="11"/>
      <c r="U110" s="11"/>
      <c r="V110" s="11"/>
      <c r="W110" s="11"/>
      <c r="X110" s="11"/>
      <c r="Y110" s="11"/>
      <c r="Z110" s="11"/>
    </row>
    <row r="111" spans="1:26" ht="16" x14ac:dyDescent="0.2">
      <c r="A111" s="19" t="str">
        <f t="array" ref="A111">IFERROR(INDEX('Base de données'!$A$1:$P$128,MATCH(ROW(B103),'Base de données'!R:R,0),1),"")</f>
        <v/>
      </c>
      <c r="B111" s="20" t="str">
        <f t="array" ref="B111">IFERROR(INDEX('Base de données'!$A$1:$P$128,MATCH(ROW(B103),'Base de données'!$R:$R,0),2),"")</f>
        <v/>
      </c>
      <c r="C111" s="19" t="str">
        <f t="array" ref="C111">IFERROR(INDEX('Base de données'!$A$1:$P$128,MATCH(ROW(B103),'Base de données'!$R:$R,0),3),"")</f>
        <v/>
      </c>
      <c r="D111" s="19" t="str">
        <f t="array" ref="D111">IFERROR(INDEX('Base de données'!$A$1:$P$128,MATCH(ROW(B103),'Base de données'!$R:$R,0),4),"")</f>
        <v/>
      </c>
      <c r="E111" s="19" t="str">
        <f t="array" ref="E111">IFERROR(INDEX('Base de données'!$A$1:$P$128,MATCH(ROW(B103),'Base de données'!$R:$R,0),5),"")</f>
        <v/>
      </c>
      <c r="F111" s="19" t="str">
        <f t="array" ref="F111">IFERROR(INDEX('Base de données'!$A$1:$P$128,MATCH(ROW(B103),'Base de données'!$R:$R,0),6),"")</f>
        <v/>
      </c>
      <c r="G111" s="21" t="str">
        <f t="array" ref="G111">IFERROR(INDEX('Base de données'!$A$1:$P$128,MATCH(ROW(B103),'Base de données'!$R:$R,0),7),"")</f>
        <v/>
      </c>
      <c r="H111" s="19" t="str">
        <f t="array" ref="H111">IFERROR(INDEX('Base de données'!$A$1:$P$128,MATCH(ROW(B103),'Base de données'!$R:$R,0),8),"")</f>
        <v/>
      </c>
      <c r="I111" s="19" t="str">
        <f t="array" ref="I111">IFERROR(INDEX('Base de données'!$A$1:$P$128,MATCH(ROW(B103),'Base de données'!$R:$R,0),9),"")</f>
        <v/>
      </c>
      <c r="J111" s="19" t="str">
        <f t="array" ref="J111">IFERROR(INDEX('Base de données'!$A$1:$P$128,MATCH(ROW(B103),'Base de données'!$R:$R,0),10),"")</f>
        <v/>
      </c>
      <c r="K111" s="19" t="str">
        <f t="array" ref="K111">IFERROR(INDEX('Base de données'!$A$1:$P$128,MATCH(ROW(B103),'Base de données'!$R:$R,0),11),"")</f>
        <v/>
      </c>
      <c r="L111" s="19" t="str">
        <f t="array" ref="L111">IFERROR(INDEX('Base de données'!$A$1:$P$128,MATCH(ROW(B103),'Base de données'!$R:$R,0),12),"")</f>
        <v/>
      </c>
      <c r="M111" s="19" t="str">
        <f t="array" ref="M111">IFERROR(INDEX('Base de données'!$A$1:$P$128,MATCH(ROW(B103),'Base de données'!$R:$R,0),13),"")</f>
        <v/>
      </c>
      <c r="N111" s="19" t="str">
        <f t="array" ref="N111">IFERROR(INDEX('Base de données'!$A$1:$P$128,MATCH(ROW(B103),'Base de données'!$R:$R,0),14),"")</f>
        <v/>
      </c>
      <c r="O111" s="19" t="str">
        <f t="array" ref="O111">IFERROR(INDEX('Base de données'!$A$1:$P$128,MATCH(ROW(B103),'Base de données'!$R:$R,0),15),"")</f>
        <v/>
      </c>
      <c r="P111" s="19" t="str">
        <f t="array" ref="P111">IFERROR(INDEX('Base de données'!$A$1:$P$128,MATCH(ROW(B103),'Base de données'!$R:$R,0),16),"")</f>
        <v/>
      </c>
      <c r="Q111" s="11"/>
      <c r="R111" s="11"/>
      <c r="S111" s="11"/>
      <c r="T111" s="11"/>
      <c r="U111" s="11"/>
      <c r="V111" s="11"/>
      <c r="W111" s="11"/>
      <c r="X111" s="11"/>
      <c r="Y111" s="11"/>
      <c r="Z111" s="11"/>
    </row>
    <row r="112" spans="1:26" ht="16" x14ac:dyDescent="0.2">
      <c r="A112" s="19" t="str">
        <f t="array" ref="A112">IFERROR(INDEX('Base de données'!$A$1:$P$128,MATCH(ROW(B104),'Base de données'!R:R,0),1),"")</f>
        <v/>
      </c>
      <c r="B112" s="20" t="str">
        <f t="array" ref="B112">IFERROR(INDEX('Base de données'!$A$1:$P$128,MATCH(ROW(B104),'Base de données'!$R:$R,0),2),"")</f>
        <v/>
      </c>
      <c r="C112" s="19" t="str">
        <f t="array" ref="C112">IFERROR(INDEX('Base de données'!$A$1:$P$128,MATCH(ROW(B104),'Base de données'!$R:$R,0),3),"")</f>
        <v/>
      </c>
      <c r="D112" s="19" t="str">
        <f t="array" ref="D112">IFERROR(INDEX('Base de données'!$A$1:$P$128,MATCH(ROW(B104),'Base de données'!$R:$R,0),4),"")</f>
        <v/>
      </c>
      <c r="E112" s="19" t="str">
        <f t="array" ref="E112">IFERROR(INDEX('Base de données'!$A$1:$P$128,MATCH(ROW(B104),'Base de données'!$R:$R,0),5),"")</f>
        <v/>
      </c>
      <c r="F112" s="19" t="str">
        <f t="array" ref="F112">IFERROR(INDEX('Base de données'!$A$1:$P$128,MATCH(ROW(B104),'Base de données'!$R:$R,0),6),"")</f>
        <v/>
      </c>
      <c r="G112" s="21" t="str">
        <f t="array" ref="G112">IFERROR(INDEX('Base de données'!$A$1:$P$128,MATCH(ROW(B104),'Base de données'!$R:$R,0),7),"")</f>
        <v/>
      </c>
      <c r="H112" s="19" t="str">
        <f t="array" ref="H112">IFERROR(INDEX('Base de données'!$A$1:$P$128,MATCH(ROW(B104),'Base de données'!$R:$R,0),8),"")</f>
        <v/>
      </c>
      <c r="I112" s="19" t="str">
        <f t="array" ref="I112">IFERROR(INDEX('Base de données'!$A$1:$P$128,MATCH(ROW(B104),'Base de données'!$R:$R,0),9),"")</f>
        <v/>
      </c>
      <c r="J112" s="19" t="str">
        <f t="array" ref="J112">IFERROR(INDEX('Base de données'!$A$1:$P$128,MATCH(ROW(B104),'Base de données'!$R:$R,0),10),"")</f>
        <v/>
      </c>
      <c r="K112" s="19" t="str">
        <f t="array" ref="K112">IFERROR(INDEX('Base de données'!$A$1:$P$128,MATCH(ROW(B104),'Base de données'!$R:$R,0),11),"")</f>
        <v/>
      </c>
      <c r="L112" s="19" t="str">
        <f t="array" ref="L112">IFERROR(INDEX('Base de données'!$A$1:$P$128,MATCH(ROW(B104),'Base de données'!$R:$R,0),12),"")</f>
        <v/>
      </c>
      <c r="M112" s="19" t="str">
        <f t="array" ref="M112">IFERROR(INDEX('Base de données'!$A$1:$P$128,MATCH(ROW(B104),'Base de données'!$R:$R,0),13),"")</f>
        <v/>
      </c>
      <c r="N112" s="19" t="str">
        <f t="array" ref="N112">IFERROR(INDEX('Base de données'!$A$1:$P$128,MATCH(ROW(B104),'Base de données'!$R:$R,0),14),"")</f>
        <v/>
      </c>
      <c r="O112" s="19" t="str">
        <f t="array" ref="O112">IFERROR(INDEX('Base de données'!$A$1:$P$128,MATCH(ROW(B104),'Base de données'!$R:$R,0),15),"")</f>
        <v/>
      </c>
      <c r="P112" s="19" t="str">
        <f t="array" ref="P112">IFERROR(INDEX('Base de données'!$A$1:$P$128,MATCH(ROW(B104),'Base de données'!$R:$R,0),16),"")</f>
        <v/>
      </c>
      <c r="Q112" s="11"/>
      <c r="R112" s="11"/>
      <c r="S112" s="11"/>
      <c r="T112" s="11"/>
      <c r="U112" s="11"/>
      <c r="V112" s="11"/>
      <c r="W112" s="11"/>
      <c r="X112" s="11"/>
      <c r="Y112" s="11"/>
      <c r="Z112" s="11"/>
    </row>
    <row r="113" spans="1:26" ht="16" x14ac:dyDescent="0.2">
      <c r="A113" s="19" t="str">
        <f t="array" ref="A113">IFERROR(INDEX('Base de données'!$A$1:$P$128,MATCH(ROW(B105),'Base de données'!R:R,0),1),"")</f>
        <v/>
      </c>
      <c r="B113" s="20" t="str">
        <f t="array" ref="B113">IFERROR(INDEX('Base de données'!$A$1:$P$128,MATCH(ROW(B105),'Base de données'!$R:$R,0),2),"")</f>
        <v/>
      </c>
      <c r="C113" s="19" t="str">
        <f t="array" ref="C113">IFERROR(INDEX('Base de données'!$A$1:$P$128,MATCH(ROW(B105),'Base de données'!$R:$R,0),3),"")</f>
        <v/>
      </c>
      <c r="D113" s="19" t="str">
        <f t="array" ref="D113">IFERROR(INDEX('Base de données'!$A$1:$P$128,MATCH(ROW(B105),'Base de données'!$R:$R,0),4),"")</f>
        <v/>
      </c>
      <c r="E113" s="19" t="str">
        <f t="array" ref="E113">IFERROR(INDEX('Base de données'!$A$1:$P$128,MATCH(ROW(B105),'Base de données'!$R:$R,0),5),"")</f>
        <v/>
      </c>
      <c r="F113" s="19" t="str">
        <f t="array" ref="F113">IFERROR(INDEX('Base de données'!$A$1:$P$128,MATCH(ROW(B105),'Base de données'!$R:$R,0),6),"")</f>
        <v/>
      </c>
      <c r="G113" s="21" t="str">
        <f t="array" ref="G113">IFERROR(INDEX('Base de données'!$A$1:$P$128,MATCH(ROW(B105),'Base de données'!$R:$R,0),7),"")</f>
        <v/>
      </c>
      <c r="H113" s="19" t="str">
        <f t="array" ref="H113">IFERROR(INDEX('Base de données'!$A$1:$P$128,MATCH(ROW(B105),'Base de données'!$R:$R,0),8),"")</f>
        <v/>
      </c>
      <c r="I113" s="19" t="str">
        <f t="array" ref="I113">IFERROR(INDEX('Base de données'!$A$1:$P$128,MATCH(ROW(B105),'Base de données'!$R:$R,0),9),"")</f>
        <v/>
      </c>
      <c r="J113" s="19" t="str">
        <f t="array" ref="J113">IFERROR(INDEX('Base de données'!$A$1:$P$128,MATCH(ROW(B105),'Base de données'!$R:$R,0),10),"")</f>
        <v/>
      </c>
      <c r="K113" s="19" t="str">
        <f t="array" ref="K113">IFERROR(INDEX('Base de données'!$A$1:$P$128,MATCH(ROW(B105),'Base de données'!$R:$R,0),11),"")</f>
        <v/>
      </c>
      <c r="L113" s="19" t="str">
        <f t="array" ref="L113">IFERROR(INDEX('Base de données'!$A$1:$P$128,MATCH(ROW(B105),'Base de données'!$R:$R,0),12),"")</f>
        <v/>
      </c>
      <c r="M113" s="19" t="str">
        <f t="array" ref="M113">IFERROR(INDEX('Base de données'!$A$1:$P$128,MATCH(ROW(B105),'Base de données'!$R:$R,0),13),"")</f>
        <v/>
      </c>
      <c r="N113" s="19" t="str">
        <f t="array" ref="N113">IFERROR(INDEX('Base de données'!$A$1:$P$128,MATCH(ROW(B105),'Base de données'!$R:$R,0),14),"")</f>
        <v/>
      </c>
      <c r="O113" s="19" t="str">
        <f t="array" ref="O113">IFERROR(INDEX('Base de données'!$A$1:$P$128,MATCH(ROW(B105),'Base de données'!$R:$R,0),15),"")</f>
        <v/>
      </c>
      <c r="P113" s="19" t="str">
        <f t="array" ref="P113">IFERROR(INDEX('Base de données'!$A$1:$P$128,MATCH(ROW(B105),'Base de données'!$R:$R,0),16),"")</f>
        <v/>
      </c>
      <c r="Q113" s="11"/>
      <c r="R113" s="11"/>
      <c r="S113" s="11"/>
      <c r="T113" s="11"/>
      <c r="U113" s="11"/>
      <c r="V113" s="11"/>
      <c r="W113" s="11"/>
      <c r="X113" s="11"/>
      <c r="Y113" s="11"/>
      <c r="Z113" s="11"/>
    </row>
    <row r="114" spans="1:26" ht="16" x14ac:dyDescent="0.2">
      <c r="A114" s="19" t="str">
        <f t="array" ref="A114">IFERROR(INDEX('Base de données'!$A$1:$P$128,MATCH(ROW(B106),'Base de données'!R:R,0),1),"")</f>
        <v/>
      </c>
      <c r="B114" s="20" t="str">
        <f t="array" ref="B114">IFERROR(INDEX('Base de données'!$A$1:$P$128,MATCH(ROW(B106),'Base de données'!$R:$R,0),2),"")</f>
        <v/>
      </c>
      <c r="C114" s="19" t="str">
        <f t="array" ref="C114">IFERROR(INDEX('Base de données'!$A$1:$P$128,MATCH(ROW(B106),'Base de données'!$R:$R,0),3),"")</f>
        <v/>
      </c>
      <c r="D114" s="19" t="str">
        <f t="array" ref="D114">IFERROR(INDEX('Base de données'!$A$1:$P$128,MATCH(ROW(B106),'Base de données'!$R:$R,0),4),"")</f>
        <v/>
      </c>
      <c r="E114" s="19" t="str">
        <f t="array" ref="E114">IFERROR(INDEX('Base de données'!$A$1:$P$128,MATCH(ROW(B106),'Base de données'!$R:$R,0),5),"")</f>
        <v/>
      </c>
      <c r="F114" s="19" t="str">
        <f t="array" ref="F114">IFERROR(INDEX('Base de données'!$A$1:$P$128,MATCH(ROW(B106),'Base de données'!$R:$R,0),6),"")</f>
        <v/>
      </c>
      <c r="G114" s="21" t="str">
        <f t="array" ref="G114">IFERROR(INDEX('Base de données'!$A$1:$P$128,MATCH(ROW(B106),'Base de données'!$R:$R,0),7),"")</f>
        <v/>
      </c>
      <c r="H114" s="19" t="str">
        <f t="array" ref="H114">IFERROR(INDEX('Base de données'!$A$1:$P$128,MATCH(ROW(B106),'Base de données'!$R:$R,0),8),"")</f>
        <v/>
      </c>
      <c r="I114" s="19" t="str">
        <f t="array" ref="I114">IFERROR(INDEX('Base de données'!$A$1:$P$128,MATCH(ROW(B106),'Base de données'!$R:$R,0),9),"")</f>
        <v/>
      </c>
      <c r="J114" s="19" t="str">
        <f t="array" ref="J114">IFERROR(INDEX('Base de données'!$A$1:$P$128,MATCH(ROW(B106),'Base de données'!$R:$R,0),10),"")</f>
        <v/>
      </c>
      <c r="K114" s="19" t="str">
        <f t="array" ref="K114">IFERROR(INDEX('Base de données'!$A$1:$P$128,MATCH(ROW(B106),'Base de données'!$R:$R,0),11),"")</f>
        <v/>
      </c>
      <c r="L114" s="19" t="str">
        <f t="array" ref="L114">IFERROR(INDEX('Base de données'!$A$1:$P$128,MATCH(ROW(B106),'Base de données'!$R:$R,0),12),"")</f>
        <v/>
      </c>
      <c r="M114" s="19" t="str">
        <f t="array" ref="M114">IFERROR(INDEX('Base de données'!$A$1:$P$128,MATCH(ROW(B106),'Base de données'!$R:$R,0),13),"")</f>
        <v/>
      </c>
      <c r="N114" s="19" t="str">
        <f t="array" ref="N114">IFERROR(INDEX('Base de données'!$A$1:$P$128,MATCH(ROW(B106),'Base de données'!$R:$R,0),14),"")</f>
        <v/>
      </c>
      <c r="O114" s="19" t="str">
        <f t="array" ref="O114">IFERROR(INDEX('Base de données'!$A$1:$P$128,MATCH(ROW(B106),'Base de données'!$R:$R,0),15),"")</f>
        <v/>
      </c>
      <c r="P114" s="19" t="str">
        <f t="array" ref="P114">IFERROR(INDEX('Base de données'!$A$1:$P$128,MATCH(ROW(B106),'Base de données'!$R:$R,0),16),"")</f>
        <v/>
      </c>
      <c r="Q114" s="11"/>
      <c r="R114" s="11"/>
      <c r="S114" s="11"/>
      <c r="T114" s="11"/>
      <c r="U114" s="11"/>
      <c r="V114" s="11"/>
      <c r="W114" s="11"/>
      <c r="X114" s="11"/>
      <c r="Y114" s="11"/>
      <c r="Z114" s="11"/>
    </row>
    <row r="115" spans="1:26" ht="16" x14ac:dyDescent="0.2">
      <c r="A115" s="19" t="str">
        <f t="array" ref="A115">IFERROR(INDEX('Base de données'!$A$1:$P$128,MATCH(ROW(B107),'Base de données'!R:R,0),1),"")</f>
        <v/>
      </c>
      <c r="B115" s="20" t="str">
        <f t="array" ref="B115">IFERROR(INDEX('Base de données'!$A$1:$P$128,MATCH(ROW(B107),'Base de données'!$R:$R,0),2),"")</f>
        <v/>
      </c>
      <c r="C115" s="19" t="str">
        <f t="array" ref="C115">IFERROR(INDEX('Base de données'!$A$1:$P$128,MATCH(ROW(B107),'Base de données'!$R:$R,0),3),"")</f>
        <v/>
      </c>
      <c r="D115" s="19" t="str">
        <f t="array" ref="D115">IFERROR(INDEX('Base de données'!$A$1:$P$128,MATCH(ROW(B107),'Base de données'!$R:$R,0),4),"")</f>
        <v/>
      </c>
      <c r="E115" s="19" t="str">
        <f t="array" ref="E115">IFERROR(INDEX('Base de données'!$A$1:$P$128,MATCH(ROW(B107),'Base de données'!$R:$R,0),5),"")</f>
        <v/>
      </c>
      <c r="F115" s="19" t="str">
        <f t="array" ref="F115">IFERROR(INDEX('Base de données'!$A$1:$P$128,MATCH(ROW(B107),'Base de données'!$R:$R,0),6),"")</f>
        <v/>
      </c>
      <c r="G115" s="21" t="str">
        <f t="array" ref="G115">IFERROR(INDEX('Base de données'!$A$1:$P$128,MATCH(ROW(B107),'Base de données'!$R:$R,0),7),"")</f>
        <v/>
      </c>
      <c r="H115" s="19" t="str">
        <f t="array" ref="H115">IFERROR(INDEX('Base de données'!$A$1:$P$128,MATCH(ROW(B107),'Base de données'!$R:$R,0),8),"")</f>
        <v/>
      </c>
      <c r="I115" s="19" t="str">
        <f t="array" ref="I115">IFERROR(INDEX('Base de données'!$A$1:$P$128,MATCH(ROW(B107),'Base de données'!$R:$R,0),9),"")</f>
        <v/>
      </c>
      <c r="J115" s="19" t="str">
        <f t="array" ref="J115">IFERROR(INDEX('Base de données'!$A$1:$P$128,MATCH(ROW(B107),'Base de données'!$R:$R,0),10),"")</f>
        <v/>
      </c>
      <c r="K115" s="19" t="str">
        <f t="array" ref="K115">IFERROR(INDEX('Base de données'!$A$1:$P$128,MATCH(ROW(B107),'Base de données'!$R:$R,0),11),"")</f>
        <v/>
      </c>
      <c r="L115" s="19" t="str">
        <f t="array" ref="L115">IFERROR(INDEX('Base de données'!$A$1:$P$128,MATCH(ROW(B107),'Base de données'!$R:$R,0),12),"")</f>
        <v/>
      </c>
      <c r="M115" s="19" t="str">
        <f t="array" ref="M115">IFERROR(INDEX('Base de données'!$A$1:$P$128,MATCH(ROW(B107),'Base de données'!$R:$R,0),13),"")</f>
        <v/>
      </c>
      <c r="N115" s="19" t="str">
        <f t="array" ref="N115">IFERROR(INDEX('Base de données'!$A$1:$P$128,MATCH(ROW(B107),'Base de données'!$R:$R,0),14),"")</f>
        <v/>
      </c>
      <c r="O115" s="19" t="str">
        <f t="array" ref="O115">IFERROR(INDEX('Base de données'!$A$1:$P$128,MATCH(ROW(B107),'Base de données'!$R:$R,0),15),"")</f>
        <v/>
      </c>
      <c r="P115" s="19" t="str">
        <f t="array" ref="P115">IFERROR(INDEX('Base de données'!$A$1:$P$128,MATCH(ROW(B107),'Base de données'!$R:$R,0),16),"")</f>
        <v/>
      </c>
      <c r="Q115" s="11"/>
      <c r="R115" s="11"/>
      <c r="S115" s="11"/>
      <c r="T115" s="11"/>
      <c r="U115" s="11"/>
      <c r="V115" s="11"/>
      <c r="W115" s="11"/>
      <c r="X115" s="11"/>
      <c r="Y115" s="11"/>
      <c r="Z115" s="11"/>
    </row>
    <row r="116" spans="1:26" ht="16" x14ac:dyDescent="0.2">
      <c r="A116" s="19" t="str">
        <f t="array" ref="A116">IFERROR(INDEX('Base de données'!$A$1:$P$128,MATCH(ROW(B108),'Base de données'!R:R,0),1),"")</f>
        <v/>
      </c>
      <c r="B116" s="20" t="str">
        <f t="array" ref="B116">IFERROR(INDEX('Base de données'!$A$1:$P$128,MATCH(ROW(B108),'Base de données'!$R:$R,0),2),"")</f>
        <v/>
      </c>
      <c r="C116" s="19" t="str">
        <f t="array" ref="C116">IFERROR(INDEX('Base de données'!$A$1:$P$128,MATCH(ROW(B108),'Base de données'!$R:$R,0),3),"")</f>
        <v/>
      </c>
      <c r="D116" s="19" t="str">
        <f t="array" ref="D116">IFERROR(INDEX('Base de données'!$A$1:$P$128,MATCH(ROW(B108),'Base de données'!$R:$R,0),4),"")</f>
        <v/>
      </c>
      <c r="E116" s="19" t="str">
        <f t="array" ref="E116">IFERROR(INDEX('Base de données'!$A$1:$P$128,MATCH(ROW(B108),'Base de données'!$R:$R,0),5),"")</f>
        <v/>
      </c>
      <c r="F116" s="19" t="str">
        <f t="array" ref="F116">IFERROR(INDEX('Base de données'!$A$1:$P$128,MATCH(ROW(B108),'Base de données'!$R:$R,0),6),"")</f>
        <v/>
      </c>
      <c r="G116" s="21" t="str">
        <f t="array" ref="G116">IFERROR(INDEX('Base de données'!$A$1:$P$128,MATCH(ROW(B108),'Base de données'!$R:$R,0),7),"")</f>
        <v/>
      </c>
      <c r="H116" s="19" t="str">
        <f t="array" ref="H116">IFERROR(INDEX('Base de données'!$A$1:$P$128,MATCH(ROW(B108),'Base de données'!$R:$R,0),8),"")</f>
        <v/>
      </c>
      <c r="I116" s="19" t="str">
        <f t="array" ref="I116">IFERROR(INDEX('Base de données'!$A$1:$P$128,MATCH(ROW(B108),'Base de données'!$R:$R,0),9),"")</f>
        <v/>
      </c>
      <c r="J116" s="19" t="str">
        <f t="array" ref="J116">IFERROR(INDEX('Base de données'!$A$1:$P$128,MATCH(ROW(B108),'Base de données'!$R:$R,0),10),"")</f>
        <v/>
      </c>
      <c r="K116" s="19" t="str">
        <f t="array" ref="K116">IFERROR(INDEX('Base de données'!$A$1:$P$128,MATCH(ROW(B108),'Base de données'!$R:$R,0),11),"")</f>
        <v/>
      </c>
      <c r="L116" s="19" t="str">
        <f t="array" ref="L116">IFERROR(INDEX('Base de données'!$A$1:$P$128,MATCH(ROW(B108),'Base de données'!$R:$R,0),12),"")</f>
        <v/>
      </c>
      <c r="M116" s="19" t="str">
        <f t="array" ref="M116">IFERROR(INDEX('Base de données'!$A$1:$P$128,MATCH(ROW(B108),'Base de données'!$R:$R,0),13),"")</f>
        <v/>
      </c>
      <c r="N116" s="19" t="str">
        <f t="array" ref="N116">IFERROR(INDEX('Base de données'!$A$1:$P$128,MATCH(ROW(B108),'Base de données'!$R:$R,0),14),"")</f>
        <v/>
      </c>
      <c r="O116" s="19" t="str">
        <f t="array" ref="O116">IFERROR(INDEX('Base de données'!$A$1:$P$128,MATCH(ROW(B108),'Base de données'!$R:$R,0),15),"")</f>
        <v/>
      </c>
      <c r="P116" s="19" t="str">
        <f t="array" ref="P116">IFERROR(INDEX('Base de données'!$A$1:$P$128,MATCH(ROW(B108),'Base de données'!$R:$R,0),16),"")</f>
        <v/>
      </c>
      <c r="Q116" s="11"/>
      <c r="R116" s="11"/>
      <c r="S116" s="11"/>
      <c r="T116" s="11"/>
      <c r="U116" s="11"/>
      <c r="V116" s="11"/>
      <c r="W116" s="11"/>
      <c r="X116" s="11"/>
      <c r="Y116" s="11"/>
      <c r="Z116" s="11"/>
    </row>
    <row r="117" spans="1:26" ht="16" x14ac:dyDescent="0.2">
      <c r="A117" s="19" t="str">
        <f t="array" ref="A117">IFERROR(INDEX('Base de données'!$A$1:$P$128,MATCH(ROW(B109),'Base de données'!R:R,0),1),"")</f>
        <v/>
      </c>
      <c r="B117" s="20" t="str">
        <f t="array" ref="B117">IFERROR(INDEX('Base de données'!$A$1:$P$128,MATCH(ROW(B109),'Base de données'!$R:$R,0),2),"")</f>
        <v/>
      </c>
      <c r="C117" s="19" t="str">
        <f t="array" ref="C117">IFERROR(INDEX('Base de données'!$A$1:$P$128,MATCH(ROW(B109),'Base de données'!$R:$R,0),3),"")</f>
        <v/>
      </c>
      <c r="D117" s="19" t="str">
        <f t="array" ref="D117">IFERROR(INDEX('Base de données'!$A$1:$P$128,MATCH(ROW(B109),'Base de données'!$R:$R,0),4),"")</f>
        <v/>
      </c>
      <c r="E117" s="19" t="str">
        <f t="array" ref="E117">IFERROR(INDEX('Base de données'!$A$1:$P$128,MATCH(ROW(B109),'Base de données'!$R:$R,0),5),"")</f>
        <v/>
      </c>
      <c r="F117" s="19" t="str">
        <f t="array" ref="F117">IFERROR(INDEX('Base de données'!$A$1:$P$128,MATCH(ROW(B109),'Base de données'!$R:$R,0),6),"")</f>
        <v/>
      </c>
      <c r="G117" s="21" t="str">
        <f t="array" ref="G117">IFERROR(INDEX('Base de données'!$A$1:$P$128,MATCH(ROW(B109),'Base de données'!$R:$R,0),7),"")</f>
        <v/>
      </c>
      <c r="H117" s="19" t="str">
        <f t="array" ref="H117">IFERROR(INDEX('Base de données'!$A$1:$P$128,MATCH(ROW(B109),'Base de données'!$R:$R,0),8),"")</f>
        <v/>
      </c>
      <c r="I117" s="19" t="str">
        <f t="array" ref="I117">IFERROR(INDEX('Base de données'!$A$1:$P$128,MATCH(ROW(B109),'Base de données'!$R:$R,0),9),"")</f>
        <v/>
      </c>
      <c r="J117" s="19" t="str">
        <f t="array" ref="J117">IFERROR(INDEX('Base de données'!$A$1:$P$128,MATCH(ROW(B109),'Base de données'!$R:$R,0),10),"")</f>
        <v/>
      </c>
      <c r="K117" s="19" t="str">
        <f t="array" ref="K117">IFERROR(INDEX('Base de données'!$A$1:$P$128,MATCH(ROW(B109),'Base de données'!$R:$R,0),11),"")</f>
        <v/>
      </c>
      <c r="L117" s="19" t="str">
        <f t="array" ref="L117">IFERROR(INDEX('Base de données'!$A$1:$P$128,MATCH(ROW(B109),'Base de données'!$R:$R,0),12),"")</f>
        <v/>
      </c>
      <c r="M117" s="19" t="str">
        <f t="array" ref="M117">IFERROR(INDEX('Base de données'!$A$1:$P$128,MATCH(ROW(B109),'Base de données'!$R:$R,0),13),"")</f>
        <v/>
      </c>
      <c r="N117" s="19" t="str">
        <f t="array" ref="N117">IFERROR(INDEX('Base de données'!$A$1:$P$128,MATCH(ROW(B109),'Base de données'!$R:$R,0),14),"")</f>
        <v/>
      </c>
      <c r="O117" s="19" t="str">
        <f t="array" ref="O117">IFERROR(INDEX('Base de données'!$A$1:$P$128,MATCH(ROW(B109),'Base de données'!$R:$R,0),15),"")</f>
        <v/>
      </c>
      <c r="P117" s="19" t="str">
        <f t="array" ref="P117">IFERROR(INDEX('Base de données'!$A$1:$P$128,MATCH(ROW(B109),'Base de données'!$R:$R,0),16),"")</f>
        <v/>
      </c>
      <c r="Q117" s="11"/>
      <c r="R117" s="11"/>
      <c r="S117" s="11"/>
      <c r="T117" s="11"/>
      <c r="U117" s="11"/>
      <c r="V117" s="11"/>
      <c r="W117" s="11"/>
      <c r="X117" s="11"/>
      <c r="Y117" s="11"/>
      <c r="Z117" s="11"/>
    </row>
    <row r="118" spans="1:26" ht="16" x14ac:dyDescent="0.2">
      <c r="A118" s="19" t="str">
        <f t="array" ref="A118">IFERROR(INDEX('Base de données'!$A$1:$P$128,MATCH(ROW(B110),'Base de données'!R:R,0),1),"")</f>
        <v/>
      </c>
      <c r="B118" s="20" t="str">
        <f t="array" ref="B118">IFERROR(INDEX('Base de données'!$A$1:$P$128,MATCH(ROW(B110),'Base de données'!$R:$R,0),2),"")</f>
        <v/>
      </c>
      <c r="C118" s="19" t="str">
        <f t="array" ref="C118">IFERROR(INDEX('Base de données'!$A$1:$P$128,MATCH(ROW(B110),'Base de données'!$R:$R,0),3),"")</f>
        <v/>
      </c>
      <c r="D118" s="19" t="str">
        <f t="array" ref="D118">IFERROR(INDEX('Base de données'!$A$1:$P$128,MATCH(ROW(B110),'Base de données'!$R:$R,0),4),"")</f>
        <v/>
      </c>
      <c r="E118" s="19" t="str">
        <f t="array" ref="E118">IFERROR(INDEX('Base de données'!$A$1:$P$128,MATCH(ROW(B110),'Base de données'!$R:$R,0),5),"")</f>
        <v/>
      </c>
      <c r="F118" s="19" t="str">
        <f t="array" ref="F118">IFERROR(INDEX('Base de données'!$A$1:$P$128,MATCH(ROW(B110),'Base de données'!$R:$R,0),6),"")</f>
        <v/>
      </c>
      <c r="G118" s="21" t="str">
        <f t="array" ref="G118">IFERROR(INDEX('Base de données'!$A$1:$P$128,MATCH(ROW(B110),'Base de données'!$R:$R,0),7),"")</f>
        <v/>
      </c>
      <c r="H118" s="19" t="str">
        <f t="array" ref="H118">IFERROR(INDEX('Base de données'!$A$1:$P$128,MATCH(ROW(B110),'Base de données'!$R:$R,0),8),"")</f>
        <v/>
      </c>
      <c r="I118" s="19" t="str">
        <f t="array" ref="I118">IFERROR(INDEX('Base de données'!$A$1:$P$128,MATCH(ROW(B110),'Base de données'!$R:$R,0),9),"")</f>
        <v/>
      </c>
      <c r="J118" s="19" t="str">
        <f t="array" ref="J118">IFERROR(INDEX('Base de données'!$A$1:$P$128,MATCH(ROW(B110),'Base de données'!$R:$R,0),10),"")</f>
        <v/>
      </c>
      <c r="K118" s="19" t="str">
        <f t="array" ref="K118">IFERROR(INDEX('Base de données'!$A$1:$P$128,MATCH(ROW(B110),'Base de données'!$R:$R,0),11),"")</f>
        <v/>
      </c>
      <c r="L118" s="19" t="str">
        <f t="array" ref="L118">IFERROR(INDEX('Base de données'!$A$1:$P$128,MATCH(ROW(B110),'Base de données'!$R:$R,0),12),"")</f>
        <v/>
      </c>
      <c r="M118" s="19" t="str">
        <f t="array" ref="M118">IFERROR(INDEX('Base de données'!$A$1:$P$128,MATCH(ROW(B110),'Base de données'!$R:$R,0),13),"")</f>
        <v/>
      </c>
      <c r="N118" s="19" t="str">
        <f t="array" ref="N118">IFERROR(INDEX('Base de données'!$A$1:$P$128,MATCH(ROW(B110),'Base de données'!$R:$R,0),14),"")</f>
        <v/>
      </c>
      <c r="O118" s="19" t="str">
        <f t="array" ref="O118">IFERROR(INDEX('Base de données'!$A$1:$P$128,MATCH(ROW(B110),'Base de données'!$R:$R,0),15),"")</f>
        <v/>
      </c>
      <c r="P118" s="19" t="str">
        <f t="array" ref="P118">IFERROR(INDEX('Base de données'!$A$1:$P$128,MATCH(ROW(B110),'Base de données'!$R:$R,0),16),"")</f>
        <v/>
      </c>
      <c r="Q118" s="11"/>
      <c r="R118" s="11"/>
      <c r="S118" s="11"/>
      <c r="T118" s="11"/>
      <c r="U118" s="11"/>
      <c r="V118" s="11"/>
      <c r="W118" s="11"/>
      <c r="X118" s="11"/>
      <c r="Y118" s="11"/>
      <c r="Z118" s="11"/>
    </row>
    <row r="119" spans="1:26" ht="16" x14ac:dyDescent="0.2">
      <c r="A119" s="19" t="str">
        <f t="array" ref="A119">IFERROR(INDEX('Base de données'!$A$1:$P$128,MATCH(ROW(B111),'Base de données'!R:R,0),1),"")</f>
        <v/>
      </c>
      <c r="B119" s="20" t="str">
        <f t="array" ref="B119">IFERROR(INDEX('Base de données'!$A$1:$P$128,MATCH(ROW(B111),'Base de données'!$R:$R,0),2),"")</f>
        <v/>
      </c>
      <c r="C119" s="19" t="str">
        <f t="array" ref="C119">IFERROR(INDEX('Base de données'!$A$1:$P$128,MATCH(ROW(B111),'Base de données'!$R:$R,0),3),"")</f>
        <v/>
      </c>
      <c r="D119" s="19" t="str">
        <f t="array" ref="D119">IFERROR(INDEX('Base de données'!$A$1:$P$128,MATCH(ROW(B111),'Base de données'!$R:$R,0),4),"")</f>
        <v/>
      </c>
      <c r="E119" s="19" t="str">
        <f t="array" ref="E119">IFERROR(INDEX('Base de données'!$A$1:$P$128,MATCH(ROW(B111),'Base de données'!$R:$R,0),5),"")</f>
        <v/>
      </c>
      <c r="F119" s="19" t="str">
        <f t="array" ref="F119">IFERROR(INDEX('Base de données'!$A$1:$P$128,MATCH(ROW(B111),'Base de données'!$R:$R,0),6),"")</f>
        <v/>
      </c>
      <c r="G119" s="21" t="str">
        <f t="array" ref="G119">IFERROR(INDEX('Base de données'!$A$1:$P$128,MATCH(ROW(B111),'Base de données'!$R:$R,0),7),"")</f>
        <v/>
      </c>
      <c r="H119" s="19" t="str">
        <f t="array" ref="H119">IFERROR(INDEX('Base de données'!$A$1:$P$128,MATCH(ROW(B111),'Base de données'!$R:$R,0),8),"")</f>
        <v/>
      </c>
      <c r="I119" s="19" t="str">
        <f t="array" ref="I119">IFERROR(INDEX('Base de données'!$A$1:$P$128,MATCH(ROW(B111),'Base de données'!$R:$R,0),9),"")</f>
        <v/>
      </c>
      <c r="J119" s="19" t="str">
        <f t="array" ref="J119">IFERROR(INDEX('Base de données'!$A$1:$P$128,MATCH(ROW(B111),'Base de données'!$R:$R,0),10),"")</f>
        <v/>
      </c>
      <c r="K119" s="19" t="str">
        <f t="array" ref="K119">IFERROR(INDEX('Base de données'!$A$1:$P$128,MATCH(ROW(B111),'Base de données'!$R:$R,0),11),"")</f>
        <v/>
      </c>
      <c r="L119" s="19" t="str">
        <f t="array" ref="L119">IFERROR(INDEX('Base de données'!$A$1:$P$128,MATCH(ROW(B111),'Base de données'!$R:$R,0),12),"")</f>
        <v/>
      </c>
      <c r="M119" s="19" t="str">
        <f t="array" ref="M119">IFERROR(INDEX('Base de données'!$A$1:$P$128,MATCH(ROW(B111),'Base de données'!$R:$R,0),13),"")</f>
        <v/>
      </c>
      <c r="N119" s="19" t="str">
        <f t="array" ref="N119">IFERROR(INDEX('Base de données'!$A$1:$P$128,MATCH(ROW(B111),'Base de données'!$R:$R,0),14),"")</f>
        <v/>
      </c>
      <c r="O119" s="19" t="str">
        <f t="array" ref="O119">IFERROR(INDEX('Base de données'!$A$1:$P$128,MATCH(ROW(B111),'Base de données'!$R:$R,0),15),"")</f>
        <v/>
      </c>
      <c r="P119" s="19" t="str">
        <f t="array" ref="P119">IFERROR(INDEX('Base de données'!$A$1:$P$128,MATCH(ROW(B111),'Base de données'!$R:$R,0),16),"")</f>
        <v/>
      </c>
      <c r="Q119" s="11"/>
      <c r="R119" s="11"/>
      <c r="S119" s="11"/>
      <c r="T119" s="11"/>
      <c r="U119" s="11"/>
      <c r="V119" s="11"/>
      <c r="W119" s="11"/>
      <c r="X119" s="11"/>
      <c r="Y119" s="11"/>
      <c r="Z119" s="11"/>
    </row>
    <row r="120" spans="1:26" ht="16" x14ac:dyDescent="0.2">
      <c r="A120" s="19" t="str">
        <f t="array" ref="A120">IFERROR(INDEX('Base de données'!$A$1:$P$128,MATCH(ROW(B112),'Base de données'!R:R,0),1),"")</f>
        <v/>
      </c>
      <c r="B120" s="20" t="str">
        <f t="array" ref="B120">IFERROR(INDEX('Base de données'!$A$1:$P$128,MATCH(ROW(B112),'Base de données'!$R:$R,0),2),"")</f>
        <v/>
      </c>
      <c r="C120" s="19" t="str">
        <f t="array" ref="C120">IFERROR(INDEX('Base de données'!$A$1:$P$128,MATCH(ROW(B112),'Base de données'!$R:$R,0),3),"")</f>
        <v/>
      </c>
      <c r="D120" s="19" t="str">
        <f t="array" ref="D120">IFERROR(INDEX('Base de données'!$A$1:$P$128,MATCH(ROW(B112),'Base de données'!$R:$R,0),4),"")</f>
        <v/>
      </c>
      <c r="E120" s="19" t="str">
        <f t="array" ref="E120">IFERROR(INDEX('Base de données'!$A$1:$P$128,MATCH(ROW(B112),'Base de données'!$R:$R,0),5),"")</f>
        <v/>
      </c>
      <c r="F120" s="19" t="str">
        <f t="array" ref="F120">IFERROR(INDEX('Base de données'!$A$1:$P$128,MATCH(ROW(B112),'Base de données'!$R:$R,0),6),"")</f>
        <v/>
      </c>
      <c r="G120" s="21" t="str">
        <f t="array" ref="G120">IFERROR(INDEX('Base de données'!$A$1:$P$128,MATCH(ROW(B112),'Base de données'!$R:$R,0),7),"")</f>
        <v/>
      </c>
      <c r="H120" s="19" t="str">
        <f t="array" ref="H120">IFERROR(INDEX('Base de données'!$A$1:$P$128,MATCH(ROW(B112),'Base de données'!$R:$R,0),8),"")</f>
        <v/>
      </c>
      <c r="I120" s="19" t="str">
        <f t="array" ref="I120">IFERROR(INDEX('Base de données'!$A$1:$P$128,MATCH(ROW(B112),'Base de données'!$R:$R,0),9),"")</f>
        <v/>
      </c>
      <c r="J120" s="19" t="str">
        <f t="array" ref="J120">IFERROR(INDEX('Base de données'!$A$1:$P$128,MATCH(ROW(B112),'Base de données'!$R:$R,0),10),"")</f>
        <v/>
      </c>
      <c r="K120" s="19" t="str">
        <f t="array" ref="K120">IFERROR(INDEX('Base de données'!$A$1:$P$128,MATCH(ROW(B112),'Base de données'!$R:$R,0),11),"")</f>
        <v/>
      </c>
      <c r="L120" s="19" t="str">
        <f t="array" ref="L120">IFERROR(INDEX('Base de données'!$A$1:$P$128,MATCH(ROW(B112),'Base de données'!$R:$R,0),12),"")</f>
        <v/>
      </c>
      <c r="M120" s="19" t="str">
        <f t="array" ref="M120">IFERROR(INDEX('Base de données'!$A$1:$P$128,MATCH(ROW(B112),'Base de données'!$R:$R,0),13),"")</f>
        <v/>
      </c>
      <c r="N120" s="19" t="str">
        <f t="array" ref="N120">IFERROR(INDEX('Base de données'!$A$1:$P$128,MATCH(ROW(B112),'Base de données'!$R:$R,0),14),"")</f>
        <v/>
      </c>
      <c r="O120" s="19" t="str">
        <f t="array" ref="O120">IFERROR(INDEX('Base de données'!$A$1:$P$128,MATCH(ROW(B112),'Base de données'!$R:$R,0),15),"")</f>
        <v/>
      </c>
      <c r="P120" s="19" t="str">
        <f t="array" ref="P120">IFERROR(INDEX('Base de données'!$A$1:$P$128,MATCH(ROW(B112),'Base de données'!$R:$R,0),16),"")</f>
        <v/>
      </c>
      <c r="Q120" s="11"/>
      <c r="R120" s="11"/>
      <c r="S120" s="11"/>
      <c r="T120" s="11"/>
      <c r="U120" s="11"/>
      <c r="V120" s="11"/>
      <c r="W120" s="11"/>
      <c r="X120" s="11"/>
      <c r="Y120" s="11"/>
      <c r="Z120" s="11"/>
    </row>
    <row r="121" spans="1:26" ht="16" x14ac:dyDescent="0.2">
      <c r="A121" s="19" t="str">
        <f t="array" ref="A121">IFERROR(INDEX('Base de données'!$A$1:$P$128,MATCH(ROW(B113),'Base de données'!R:R,0),1),"")</f>
        <v/>
      </c>
      <c r="B121" s="19" t="str">
        <f t="array" ref="B121">IFERROR(INDEX('Base de données'!$A$1:$P$128,MATCH(ROW(B113),'Base de données'!$R:$R,0),2),"")</f>
        <v/>
      </c>
      <c r="C121" s="19" t="str">
        <f t="array" ref="C121">IFERROR(INDEX('Base de données'!$A$1:$P$128,MATCH(ROW(B113),'Base de données'!$R:$R,0),3),"")</f>
        <v/>
      </c>
      <c r="D121" s="19" t="str">
        <f t="array" ref="D121">IFERROR(INDEX('Base de données'!$A$1:$P$128,MATCH(ROW(B113),'Base de données'!$R:$R,0),4),"")</f>
        <v/>
      </c>
      <c r="E121" s="19" t="str">
        <f t="array" ref="E121">IFERROR(INDEX('Base de données'!$A$1:$P$128,MATCH(ROW(B113),'Base de données'!$R:$R,0),5),"")</f>
        <v/>
      </c>
      <c r="F121" s="19" t="str">
        <f t="array" ref="F121">IFERROR(INDEX('Base de données'!$A$1:$P$128,MATCH(ROW(B113),'Base de données'!$R:$R,0),6),"")</f>
        <v/>
      </c>
      <c r="G121" s="21" t="str">
        <f t="array" ref="G121">IFERROR(INDEX('Base de données'!$A$1:$P$128,MATCH(ROW(B113),'Base de données'!$R:$R,0),7),"")</f>
        <v/>
      </c>
      <c r="H121" s="19" t="str">
        <f t="array" ref="H121">IFERROR(INDEX('Base de données'!$A$1:$P$128,MATCH(ROW(B113),'Base de données'!$R:$R,0),8),"")</f>
        <v/>
      </c>
      <c r="I121" s="19" t="str">
        <f t="array" ref="I121">IFERROR(INDEX('Base de données'!$A$1:$P$128,MATCH(ROW(B113),'Base de données'!$R:$R,0),9),"")</f>
        <v/>
      </c>
      <c r="J121" s="19" t="str">
        <f t="array" ref="J121">IFERROR(INDEX('Base de données'!$A$1:$P$128,MATCH(ROW(B113),'Base de données'!$R:$R,0),10),"")</f>
        <v/>
      </c>
      <c r="K121" s="19" t="str">
        <f t="array" ref="K121">IFERROR(INDEX('Base de données'!$A$1:$P$128,MATCH(ROW(B113),'Base de données'!$R:$R,0),11),"")</f>
        <v/>
      </c>
      <c r="L121" s="19" t="str">
        <f t="array" ref="L121">IFERROR(INDEX('Base de données'!$A$1:$P$128,MATCH(ROW(B113),'Base de données'!$R:$R,0),12),"")</f>
        <v/>
      </c>
      <c r="M121" s="19" t="str">
        <f t="array" ref="M121">IFERROR(INDEX('Base de données'!$A$1:$P$128,MATCH(ROW(B113),'Base de données'!$R:$R,0),13),"")</f>
        <v/>
      </c>
      <c r="N121" s="19" t="str">
        <f t="array" ref="N121">IFERROR(INDEX('Base de données'!$A$1:$P$128,MATCH(ROW(B113),'Base de données'!$R:$R,0),14),"")</f>
        <v/>
      </c>
      <c r="O121" s="19" t="str">
        <f t="array" ref="O121">IFERROR(INDEX('Base de données'!$A$1:$P$128,MATCH(ROW(B113),'Base de données'!$R:$R,0),15),"")</f>
        <v/>
      </c>
      <c r="P121" s="19" t="str">
        <f t="array" ref="P121">IFERROR(INDEX('Base de données'!$A$1:$P$128,MATCH(ROW(B113),'Base de données'!$R:$R,0),16),"")</f>
        <v/>
      </c>
      <c r="Q121" s="11"/>
      <c r="R121" s="11"/>
      <c r="S121" s="11"/>
      <c r="T121" s="11"/>
      <c r="U121" s="11"/>
      <c r="V121" s="11"/>
      <c r="W121" s="11"/>
      <c r="X121" s="11"/>
      <c r="Y121" s="11"/>
      <c r="Z121" s="11"/>
    </row>
    <row r="122" spans="1:26" ht="16" x14ac:dyDescent="0.2">
      <c r="A122" s="19" t="str">
        <f t="array" ref="A122">IFERROR(INDEX('Base de données'!$A$1:$P$128,MATCH(ROW(B114),'Base de données'!R:R,0),1),"")</f>
        <v/>
      </c>
      <c r="B122" s="19" t="str">
        <f t="array" ref="B122">IFERROR(INDEX('Base de données'!$A$1:$P$128,MATCH(ROW(B114),'Base de données'!$R:$R,0),2),"")</f>
        <v/>
      </c>
      <c r="C122" s="19" t="str">
        <f t="array" ref="C122">IFERROR(INDEX('Base de données'!$A$1:$P$128,MATCH(ROW(B114),'Base de données'!$R:$R,0),3),"")</f>
        <v/>
      </c>
      <c r="D122" s="19" t="str">
        <f t="array" ref="D122">IFERROR(INDEX('Base de données'!$A$1:$P$128,MATCH(ROW(B114),'Base de données'!$R:$R,0),4),"")</f>
        <v/>
      </c>
      <c r="E122" s="19" t="str">
        <f t="array" ref="E122">IFERROR(INDEX('Base de données'!$A$1:$P$128,MATCH(ROW(B114),'Base de données'!$R:$R,0),5),"")</f>
        <v/>
      </c>
      <c r="F122" s="19" t="str">
        <f t="array" ref="F122">IFERROR(INDEX('Base de données'!$A$1:$P$128,MATCH(ROW(B114),'Base de données'!$R:$R,0),6),"")</f>
        <v/>
      </c>
      <c r="G122" s="21" t="str">
        <f t="array" ref="G122">IFERROR(INDEX('Base de données'!$A$1:$P$128,MATCH(ROW(B114),'Base de données'!$R:$R,0),7),"")</f>
        <v/>
      </c>
      <c r="H122" s="19" t="str">
        <f t="array" ref="H122">IFERROR(INDEX('Base de données'!$A$1:$P$128,MATCH(ROW(B114),'Base de données'!$R:$R,0),8),"")</f>
        <v/>
      </c>
      <c r="I122" s="19" t="str">
        <f t="array" ref="I122">IFERROR(INDEX('Base de données'!$A$1:$P$128,MATCH(ROW(B114),'Base de données'!$R:$R,0),9),"")</f>
        <v/>
      </c>
      <c r="J122" s="19" t="str">
        <f t="array" ref="J122">IFERROR(INDEX('Base de données'!$A$1:$P$128,MATCH(ROW(B114),'Base de données'!$R:$R,0),10),"")</f>
        <v/>
      </c>
      <c r="K122" s="19" t="str">
        <f t="array" ref="K122">IFERROR(INDEX('Base de données'!$A$1:$P$128,MATCH(ROW(B114),'Base de données'!$R:$R,0),11),"")</f>
        <v/>
      </c>
      <c r="L122" s="19" t="str">
        <f t="array" ref="L122">IFERROR(INDEX('Base de données'!$A$1:$P$128,MATCH(ROW(B114),'Base de données'!$R:$R,0),12),"")</f>
        <v/>
      </c>
      <c r="M122" s="19" t="str">
        <f t="array" ref="M122">IFERROR(INDEX('Base de données'!$A$1:$P$128,MATCH(ROW(B114),'Base de données'!$R:$R,0),13),"")</f>
        <v/>
      </c>
      <c r="N122" s="19" t="str">
        <f t="array" ref="N122">IFERROR(INDEX('Base de données'!$A$1:$P$128,MATCH(ROW(B114),'Base de données'!$R:$R,0),14),"")</f>
        <v/>
      </c>
      <c r="O122" s="19" t="str">
        <f t="array" ref="O122">IFERROR(INDEX('Base de données'!$A$1:$P$128,MATCH(ROW(B114),'Base de données'!$R:$R,0),15),"")</f>
        <v/>
      </c>
      <c r="P122" s="19" t="str">
        <f t="array" ref="P122">IFERROR(INDEX('Base de données'!$A$1:$P$128,MATCH(ROW(B114),'Base de données'!$R:$R,0),16),"")</f>
        <v/>
      </c>
      <c r="Q122" s="11"/>
      <c r="R122" s="11"/>
      <c r="S122" s="11"/>
      <c r="T122" s="11"/>
      <c r="U122" s="11"/>
      <c r="V122" s="11"/>
      <c r="W122" s="11"/>
      <c r="X122" s="11"/>
      <c r="Y122" s="11"/>
      <c r="Z122" s="11"/>
    </row>
    <row r="123" spans="1:26" ht="16" x14ac:dyDescent="0.2">
      <c r="A123" s="19" t="str">
        <f t="array" ref="A123">IFERROR(INDEX('Base de données'!$A$1:$P$128,MATCH(ROW(B115),'Base de données'!R:R,0),1),"")</f>
        <v/>
      </c>
      <c r="B123" s="19" t="str">
        <f t="array" ref="B123">IFERROR(INDEX('Base de données'!$A$1:$P$128,MATCH(ROW(B115),'Base de données'!$R:$R,0),2),"")</f>
        <v/>
      </c>
      <c r="C123" s="19" t="str">
        <f t="array" ref="C123">IFERROR(INDEX('Base de données'!$A$1:$P$128,MATCH(ROW(B115),'Base de données'!$R:$R,0),3),"")</f>
        <v/>
      </c>
      <c r="D123" s="19" t="str">
        <f t="array" ref="D123">IFERROR(INDEX('Base de données'!$A$1:$P$128,MATCH(ROW(B115),'Base de données'!$R:$R,0),4),"")</f>
        <v/>
      </c>
      <c r="E123" s="19" t="str">
        <f t="array" ref="E123">IFERROR(INDEX('Base de données'!$A$1:$P$128,MATCH(ROW(B115),'Base de données'!$R:$R,0),5),"")</f>
        <v/>
      </c>
      <c r="F123" s="19" t="str">
        <f t="array" ref="F123">IFERROR(INDEX('Base de données'!$A$1:$P$128,MATCH(ROW(B115),'Base de données'!$R:$R,0),6),"")</f>
        <v/>
      </c>
      <c r="G123" s="21" t="str">
        <f t="array" ref="G123">IFERROR(INDEX('Base de données'!$A$1:$P$128,MATCH(ROW(B115),'Base de données'!$R:$R,0),7),"")</f>
        <v/>
      </c>
      <c r="H123" s="19" t="str">
        <f t="array" ref="H123">IFERROR(INDEX('Base de données'!$A$1:$P$128,MATCH(ROW(B115),'Base de données'!$R:$R,0),8),"")</f>
        <v/>
      </c>
      <c r="I123" s="19" t="str">
        <f t="array" ref="I123">IFERROR(INDEX('Base de données'!$A$1:$P$128,MATCH(ROW(B115),'Base de données'!$R:$R,0),9),"")</f>
        <v/>
      </c>
      <c r="J123" s="19" t="str">
        <f t="array" ref="J123">IFERROR(INDEX('Base de données'!$A$1:$P$128,MATCH(ROW(B115),'Base de données'!$R:$R,0),10),"")</f>
        <v/>
      </c>
      <c r="K123" s="19" t="str">
        <f t="array" ref="K123">IFERROR(INDEX('Base de données'!$A$1:$P$128,MATCH(ROW(B115),'Base de données'!$R:$R,0),11),"")</f>
        <v/>
      </c>
      <c r="L123" s="19" t="str">
        <f t="array" ref="L123">IFERROR(INDEX('Base de données'!$A$1:$P$128,MATCH(ROW(B115),'Base de données'!$R:$R,0),12),"")</f>
        <v/>
      </c>
      <c r="M123" s="19" t="str">
        <f t="array" ref="M123">IFERROR(INDEX('Base de données'!$A$1:$P$128,MATCH(ROW(B115),'Base de données'!$R:$R,0),13),"")</f>
        <v/>
      </c>
      <c r="N123" s="19" t="str">
        <f t="array" ref="N123">IFERROR(INDEX('Base de données'!$A$1:$P$128,MATCH(ROW(B115),'Base de données'!$R:$R,0),14),"")</f>
        <v/>
      </c>
      <c r="O123" s="19" t="str">
        <f t="array" ref="O123">IFERROR(INDEX('Base de données'!$A$1:$P$128,MATCH(ROW(B115),'Base de données'!$R:$R,0),15),"")</f>
        <v/>
      </c>
      <c r="P123" s="19" t="str">
        <f t="array" ref="P123">IFERROR(INDEX('Base de données'!$A$1:$P$128,MATCH(ROW(B115),'Base de données'!$R:$R,0),16),"")</f>
        <v/>
      </c>
      <c r="Q123" s="11"/>
      <c r="R123" s="11"/>
      <c r="S123" s="11"/>
      <c r="T123" s="11"/>
      <c r="U123" s="11"/>
      <c r="V123" s="11"/>
      <c r="W123" s="11"/>
      <c r="X123" s="11"/>
      <c r="Y123" s="11"/>
      <c r="Z123" s="11"/>
    </row>
    <row r="124" spans="1:26" ht="16" x14ac:dyDescent="0.2">
      <c r="A124" s="19" t="str">
        <f t="array" ref="A124">IFERROR(INDEX('Base de données'!$A$1:$P$128,MATCH(ROW(B116),'Base de données'!R:R,0),1),"")</f>
        <v/>
      </c>
      <c r="B124" s="19" t="str">
        <f t="array" ref="B124">IFERROR(INDEX('Base de données'!$A$1:$P$128,MATCH(ROW(B116),'Base de données'!$R:$R,0),2),"")</f>
        <v/>
      </c>
      <c r="C124" s="19" t="str">
        <f t="array" ref="C124">IFERROR(INDEX('Base de données'!$A$1:$P$128,MATCH(ROW(B116),'Base de données'!$R:$R,0),3),"")</f>
        <v/>
      </c>
      <c r="D124" s="19" t="str">
        <f t="array" ref="D124">IFERROR(INDEX('Base de données'!$A$1:$P$128,MATCH(ROW(B116),'Base de données'!$R:$R,0),4),"")</f>
        <v/>
      </c>
      <c r="E124" s="19" t="str">
        <f t="array" ref="E124">IFERROR(INDEX('Base de données'!$A$1:$P$128,MATCH(ROW(B116),'Base de données'!$R:$R,0),5),"")</f>
        <v/>
      </c>
      <c r="F124" s="19" t="str">
        <f t="array" ref="F124">IFERROR(INDEX('Base de données'!$A$1:$P$128,MATCH(ROW(B116),'Base de données'!$R:$R,0),6),"")</f>
        <v/>
      </c>
      <c r="G124" s="21" t="str">
        <f t="array" ref="G124">IFERROR(INDEX('Base de données'!$A$1:$P$128,MATCH(ROW(B116),'Base de données'!$R:$R,0),7),"")</f>
        <v/>
      </c>
      <c r="H124" s="19" t="str">
        <f t="array" ref="H124">IFERROR(INDEX('Base de données'!$A$1:$P$128,MATCH(ROW(B116),'Base de données'!$R:$R,0),8),"")</f>
        <v/>
      </c>
      <c r="I124" s="19" t="str">
        <f t="array" ref="I124">IFERROR(INDEX('Base de données'!$A$1:$P$128,MATCH(ROW(B116),'Base de données'!$R:$R,0),9),"")</f>
        <v/>
      </c>
      <c r="J124" s="19" t="str">
        <f t="array" ref="J124">IFERROR(INDEX('Base de données'!$A$1:$P$128,MATCH(ROW(B116),'Base de données'!$R:$R,0),10),"")</f>
        <v/>
      </c>
      <c r="K124" s="19" t="str">
        <f t="array" ref="K124">IFERROR(INDEX('Base de données'!$A$1:$P$128,MATCH(ROW(B116),'Base de données'!$R:$R,0),11),"")</f>
        <v/>
      </c>
      <c r="L124" s="19" t="str">
        <f t="array" ref="L124">IFERROR(INDEX('Base de données'!$A$1:$P$128,MATCH(ROW(B116),'Base de données'!$R:$R,0),12),"")</f>
        <v/>
      </c>
      <c r="M124" s="19" t="str">
        <f t="array" ref="M124">IFERROR(INDEX('Base de données'!$A$1:$P$128,MATCH(ROW(B116),'Base de données'!$R:$R,0),13),"")</f>
        <v/>
      </c>
      <c r="N124" s="19" t="str">
        <f t="array" ref="N124">IFERROR(INDEX('Base de données'!$A$1:$P$128,MATCH(ROW(B116),'Base de données'!$R:$R,0),14),"")</f>
        <v/>
      </c>
      <c r="O124" s="19" t="str">
        <f t="array" ref="O124">IFERROR(INDEX('Base de données'!$A$1:$P$128,MATCH(ROW(B116),'Base de données'!$R:$R,0),15),"")</f>
        <v/>
      </c>
      <c r="P124" s="19" t="str">
        <f t="array" ref="P124">IFERROR(INDEX('Base de données'!$A$1:$P$128,MATCH(ROW(B116),'Base de données'!$R:$R,0),16),"")</f>
        <v/>
      </c>
      <c r="Q124" s="11"/>
      <c r="R124" s="11"/>
      <c r="S124" s="11"/>
      <c r="T124" s="11"/>
      <c r="U124" s="11"/>
      <c r="V124" s="11"/>
      <c r="W124" s="11"/>
      <c r="X124" s="11"/>
      <c r="Y124" s="11"/>
      <c r="Z124" s="11"/>
    </row>
    <row r="125" spans="1:26" ht="16" x14ac:dyDescent="0.2">
      <c r="A125" s="19" t="str">
        <f t="array" ref="A125">IFERROR(INDEX('Base de données'!$A$1:$P$128,MATCH(ROW(B117),'Base de données'!R:R,0),1),"")</f>
        <v/>
      </c>
      <c r="B125" s="19" t="str">
        <f t="array" ref="B125">IFERROR(INDEX('Base de données'!$A$1:$P$128,MATCH(ROW(B117),'Base de données'!$R:$R,0),2),"")</f>
        <v/>
      </c>
      <c r="C125" s="19" t="str">
        <f t="array" ref="C125">IFERROR(INDEX('Base de données'!$A$1:$P$128,MATCH(ROW(B117),'Base de données'!$R:$R,0),3),"")</f>
        <v/>
      </c>
      <c r="D125" s="19" t="str">
        <f t="array" ref="D125">IFERROR(INDEX('Base de données'!$A$1:$P$128,MATCH(ROW(B117),'Base de données'!$R:$R,0),4),"")</f>
        <v/>
      </c>
      <c r="E125" s="19" t="str">
        <f t="array" ref="E125">IFERROR(INDEX('Base de données'!$A$1:$P$128,MATCH(ROW(B117),'Base de données'!$R:$R,0),5),"")</f>
        <v/>
      </c>
      <c r="F125" s="19" t="str">
        <f t="array" ref="F125">IFERROR(INDEX('Base de données'!$A$1:$P$128,MATCH(ROW(B117),'Base de données'!$R:$R,0),6),"")</f>
        <v/>
      </c>
      <c r="G125" s="21" t="str">
        <f t="array" ref="G125">IFERROR(INDEX('Base de données'!$A$1:$P$128,MATCH(ROW(B117),'Base de données'!$R:$R,0),7),"")</f>
        <v/>
      </c>
      <c r="H125" s="19" t="str">
        <f t="array" ref="H125">IFERROR(INDEX('Base de données'!$A$1:$P$128,MATCH(ROW(B117),'Base de données'!$R:$R,0),8),"")</f>
        <v/>
      </c>
      <c r="I125" s="19" t="str">
        <f t="array" ref="I125">IFERROR(INDEX('Base de données'!$A$1:$P$128,MATCH(ROW(B117),'Base de données'!$R:$R,0),9),"")</f>
        <v/>
      </c>
      <c r="J125" s="19" t="str">
        <f t="array" ref="J125">IFERROR(INDEX('Base de données'!$A$1:$P$128,MATCH(ROW(B117),'Base de données'!$R:$R,0),10),"")</f>
        <v/>
      </c>
      <c r="K125" s="19" t="str">
        <f t="array" ref="K125">IFERROR(INDEX('Base de données'!$A$1:$P$128,MATCH(ROW(B117),'Base de données'!$R:$R,0),11),"")</f>
        <v/>
      </c>
      <c r="L125" s="19" t="str">
        <f t="array" ref="L125">IFERROR(INDEX('Base de données'!$A$1:$P$128,MATCH(ROW(B117),'Base de données'!$R:$R,0),12),"")</f>
        <v/>
      </c>
      <c r="M125" s="19" t="str">
        <f t="array" ref="M125">IFERROR(INDEX('Base de données'!$A$1:$P$128,MATCH(ROW(B117),'Base de données'!$R:$R,0),13),"")</f>
        <v/>
      </c>
      <c r="N125" s="19" t="str">
        <f t="array" ref="N125">IFERROR(INDEX('Base de données'!$A$1:$P$128,MATCH(ROW(B117),'Base de données'!$R:$R,0),14),"")</f>
        <v/>
      </c>
      <c r="O125" s="19" t="str">
        <f t="array" ref="O125">IFERROR(INDEX('Base de données'!$A$1:$P$128,MATCH(ROW(B117),'Base de données'!$R:$R,0),15),"")</f>
        <v/>
      </c>
      <c r="P125" s="19" t="str">
        <f t="array" ref="P125">IFERROR(INDEX('Base de données'!$A$1:$P$128,MATCH(ROW(B117),'Base de données'!$R:$R,0),16),"")</f>
        <v/>
      </c>
      <c r="Q125" s="11"/>
      <c r="R125" s="11"/>
      <c r="S125" s="11"/>
      <c r="T125" s="11"/>
      <c r="U125" s="11"/>
      <c r="V125" s="11"/>
      <c r="W125" s="11"/>
      <c r="X125" s="11"/>
      <c r="Y125" s="11"/>
      <c r="Z125" s="11"/>
    </row>
    <row r="126" spans="1:26" ht="16" x14ac:dyDescent="0.2">
      <c r="A126" s="19" t="str">
        <f t="array" ref="A126">IFERROR(INDEX('Base de données'!$A$1:$P$128,MATCH(ROW(B118),'Base de données'!R:R,0),1),"")</f>
        <v/>
      </c>
      <c r="B126" s="19" t="str">
        <f t="array" ref="B126">IFERROR(INDEX('Base de données'!$A$1:$P$128,MATCH(ROW(B118),'Base de données'!$R:$R,0),2),"")</f>
        <v/>
      </c>
      <c r="C126" s="19" t="str">
        <f t="array" ref="C126">IFERROR(INDEX('Base de données'!$A$1:$P$128,MATCH(ROW(B118),'Base de données'!$R:$R,0),3),"")</f>
        <v/>
      </c>
      <c r="D126" s="19" t="str">
        <f t="array" ref="D126">IFERROR(INDEX('Base de données'!$A$1:$P$128,MATCH(ROW(B118),'Base de données'!$R:$R,0),4),"")</f>
        <v/>
      </c>
      <c r="E126" s="19" t="str">
        <f t="array" ref="E126">IFERROR(INDEX('Base de données'!$A$1:$P$128,MATCH(ROW(B118),'Base de données'!$R:$R,0),5),"")</f>
        <v/>
      </c>
      <c r="F126" s="19" t="str">
        <f t="array" ref="F126">IFERROR(INDEX('Base de données'!$A$1:$P$128,MATCH(ROW(B118),'Base de données'!$R:$R,0),6),"")</f>
        <v/>
      </c>
      <c r="G126" s="21" t="str">
        <f t="array" ref="G126">IFERROR(INDEX('Base de données'!$A$1:$P$128,MATCH(ROW(B118),'Base de données'!$R:$R,0),7),"")</f>
        <v/>
      </c>
      <c r="H126" s="19" t="str">
        <f t="array" ref="H126">IFERROR(INDEX('Base de données'!$A$1:$P$128,MATCH(ROW(B118),'Base de données'!$R:$R,0),8),"")</f>
        <v/>
      </c>
      <c r="I126" s="19" t="str">
        <f t="array" ref="I126">IFERROR(INDEX('Base de données'!$A$1:$P$128,MATCH(ROW(B118),'Base de données'!$R:$R,0),9),"")</f>
        <v/>
      </c>
      <c r="J126" s="19" t="str">
        <f t="array" ref="J126">IFERROR(INDEX('Base de données'!$A$1:$P$128,MATCH(ROW(B118),'Base de données'!$R:$R,0),10),"")</f>
        <v/>
      </c>
      <c r="K126" s="19" t="str">
        <f t="array" ref="K126">IFERROR(INDEX('Base de données'!$A$1:$P$128,MATCH(ROW(B118),'Base de données'!$R:$R,0),11),"")</f>
        <v/>
      </c>
      <c r="L126" s="19" t="str">
        <f t="array" ref="L126">IFERROR(INDEX('Base de données'!$A$1:$P$128,MATCH(ROW(B118),'Base de données'!$R:$R,0),12),"")</f>
        <v/>
      </c>
      <c r="M126" s="19" t="str">
        <f t="array" ref="M126">IFERROR(INDEX('Base de données'!$A$1:$P$128,MATCH(ROW(B118),'Base de données'!$R:$R,0),13),"")</f>
        <v/>
      </c>
      <c r="N126" s="19" t="str">
        <f t="array" ref="N126">IFERROR(INDEX('Base de données'!$A$1:$P$128,MATCH(ROW(B118),'Base de données'!$R:$R,0),14),"")</f>
        <v/>
      </c>
      <c r="O126" s="19" t="str">
        <f t="array" ref="O126">IFERROR(INDEX('Base de données'!$A$1:$P$128,MATCH(ROW(B118),'Base de données'!$R:$R,0),15),"")</f>
        <v/>
      </c>
      <c r="P126" s="19" t="str">
        <f t="array" ref="P126">IFERROR(INDEX('Base de données'!$A$1:$P$128,MATCH(ROW(B118),'Base de données'!$R:$R,0),16),"")</f>
        <v/>
      </c>
      <c r="Q126" s="11"/>
      <c r="R126" s="11"/>
      <c r="S126" s="11"/>
      <c r="T126" s="11"/>
      <c r="U126" s="11"/>
      <c r="V126" s="11"/>
      <c r="W126" s="11"/>
      <c r="X126" s="11"/>
      <c r="Y126" s="11"/>
      <c r="Z126" s="11"/>
    </row>
    <row r="127" spans="1:26" ht="16" x14ac:dyDescent="0.2">
      <c r="A127" s="19" t="str">
        <f t="array" ref="A127">IFERROR(INDEX('Base de données'!$A$1:$P$128,MATCH(ROW(B119),'Base de données'!R:R,0),1),"")</f>
        <v/>
      </c>
      <c r="B127" s="19" t="str">
        <f t="array" ref="B127">IFERROR(INDEX('Base de données'!$A$1:$P$128,MATCH(ROW(B119),'Base de données'!$R:$R,0),2),"")</f>
        <v/>
      </c>
      <c r="C127" s="19" t="str">
        <f t="array" ref="C127">IFERROR(INDEX('Base de données'!$A$1:$P$128,MATCH(ROW(B119),'Base de données'!$R:$R,0),3),"")</f>
        <v/>
      </c>
      <c r="D127" s="19" t="str">
        <f t="array" ref="D127">IFERROR(INDEX('Base de données'!$A$1:$P$128,MATCH(ROW(B119),'Base de données'!$R:$R,0),4),"")</f>
        <v/>
      </c>
      <c r="E127" s="19" t="str">
        <f t="array" ref="E127">IFERROR(INDEX('Base de données'!$A$1:$P$128,MATCH(ROW(B119),'Base de données'!$R:$R,0),5),"")</f>
        <v/>
      </c>
      <c r="F127" s="19" t="str">
        <f t="array" ref="F127">IFERROR(INDEX('Base de données'!$A$1:$P$128,MATCH(ROW(B119),'Base de données'!$R:$R,0),6),"")</f>
        <v/>
      </c>
      <c r="G127" s="21" t="str">
        <f t="array" ref="G127">IFERROR(INDEX('Base de données'!$A$1:$P$128,MATCH(ROW(B119),'Base de données'!$R:$R,0),7),"")</f>
        <v/>
      </c>
      <c r="H127" s="19" t="str">
        <f t="array" ref="H127">IFERROR(INDEX('Base de données'!$A$1:$P$128,MATCH(ROW(B119),'Base de données'!$R:$R,0),8),"")</f>
        <v/>
      </c>
      <c r="I127" s="19" t="str">
        <f t="array" ref="I127">IFERROR(INDEX('Base de données'!$A$1:$P$128,MATCH(ROW(B119),'Base de données'!$R:$R,0),9),"")</f>
        <v/>
      </c>
      <c r="J127" s="19" t="str">
        <f t="array" ref="J127">IFERROR(INDEX('Base de données'!$A$1:$P$128,MATCH(ROW(B119),'Base de données'!$R:$R,0),10),"")</f>
        <v/>
      </c>
      <c r="K127" s="19" t="str">
        <f t="array" ref="K127">IFERROR(INDEX('Base de données'!$A$1:$P$128,MATCH(ROW(B119),'Base de données'!$R:$R,0),11),"")</f>
        <v/>
      </c>
      <c r="L127" s="19" t="str">
        <f t="array" ref="L127">IFERROR(INDEX('Base de données'!$A$1:$P$128,MATCH(ROW(B119),'Base de données'!$R:$R,0),12),"")</f>
        <v/>
      </c>
      <c r="M127" s="19" t="str">
        <f t="array" ref="M127">IFERROR(INDEX('Base de données'!$A$1:$P$128,MATCH(ROW(B119),'Base de données'!$R:$R,0),13),"")</f>
        <v/>
      </c>
      <c r="N127" s="19" t="str">
        <f t="array" ref="N127">IFERROR(INDEX('Base de données'!$A$1:$P$128,MATCH(ROW(B119),'Base de données'!$R:$R,0),14),"")</f>
        <v/>
      </c>
      <c r="O127" s="19" t="str">
        <f t="array" ref="O127">IFERROR(INDEX('Base de données'!$A$1:$P$128,MATCH(ROW(B119),'Base de données'!$R:$R,0),15),"")</f>
        <v/>
      </c>
      <c r="P127" s="19" t="str">
        <f t="array" ref="P127">IFERROR(INDEX('Base de données'!$A$1:$P$128,MATCH(ROW(B119),'Base de données'!$R:$R,0),16),"")</f>
        <v/>
      </c>
      <c r="Q127" s="11"/>
      <c r="R127" s="11"/>
      <c r="S127" s="11"/>
      <c r="T127" s="11"/>
      <c r="U127" s="11"/>
      <c r="V127" s="11"/>
      <c r="W127" s="11"/>
      <c r="X127" s="11"/>
      <c r="Y127" s="11"/>
      <c r="Z127" s="11"/>
    </row>
    <row r="128" spans="1:26" ht="16" x14ac:dyDescent="0.2">
      <c r="A128" s="19" t="str">
        <f t="array" ref="A128">IFERROR(INDEX('Base de données'!$A$1:$P$128,MATCH(ROW(B120),'Base de données'!R:R,0),1),"")</f>
        <v/>
      </c>
      <c r="B128" s="19" t="str">
        <f t="array" ref="B128">IFERROR(INDEX('Base de données'!$A$1:$P$128,MATCH(ROW(B120),'Base de données'!$R:$R,0),2),"")</f>
        <v/>
      </c>
      <c r="C128" s="19" t="str">
        <f t="array" ref="C128">IFERROR(INDEX('Base de données'!$A$1:$P$128,MATCH(ROW(B120),'Base de données'!$R:$R,0),3),"")</f>
        <v/>
      </c>
      <c r="D128" s="19" t="str">
        <f t="array" ref="D128">IFERROR(INDEX('Base de données'!$A$1:$P$128,MATCH(ROW(B120),'Base de données'!$R:$R,0),4),"")</f>
        <v/>
      </c>
      <c r="E128" s="19" t="str">
        <f t="array" ref="E128">IFERROR(INDEX('Base de données'!$A$1:$P$128,MATCH(ROW(B120),'Base de données'!$R:$R,0),5),"")</f>
        <v/>
      </c>
      <c r="F128" s="19" t="str">
        <f t="array" ref="F128">IFERROR(INDEX('Base de données'!$A$1:$P$128,MATCH(ROW(B120),'Base de données'!$R:$R,0),6),"")</f>
        <v/>
      </c>
      <c r="G128" s="21" t="str">
        <f t="array" ref="G128">IFERROR(INDEX('Base de données'!$A$1:$P$128,MATCH(ROW(B120),'Base de données'!$R:$R,0),7),"")</f>
        <v/>
      </c>
      <c r="H128" s="19" t="str">
        <f t="array" ref="H128">IFERROR(INDEX('Base de données'!$A$1:$P$128,MATCH(ROW(B120),'Base de données'!$R:$R,0),8),"")</f>
        <v/>
      </c>
      <c r="I128" s="19" t="str">
        <f t="array" ref="I128">IFERROR(INDEX('Base de données'!$A$1:$P$128,MATCH(ROW(B120),'Base de données'!$R:$R,0),9),"")</f>
        <v/>
      </c>
      <c r="J128" s="19" t="str">
        <f t="array" ref="J128">IFERROR(INDEX('Base de données'!$A$1:$P$128,MATCH(ROW(B120),'Base de données'!$R:$R,0),10),"")</f>
        <v/>
      </c>
      <c r="K128" s="19" t="str">
        <f t="array" ref="K128">IFERROR(INDEX('Base de données'!$A$1:$P$128,MATCH(ROW(B120),'Base de données'!$R:$R,0),11),"")</f>
        <v/>
      </c>
      <c r="L128" s="19" t="str">
        <f t="array" ref="L128">IFERROR(INDEX('Base de données'!$A$1:$P$128,MATCH(ROW(B120),'Base de données'!$R:$R,0),12),"")</f>
        <v/>
      </c>
      <c r="M128" s="19" t="str">
        <f t="array" ref="M128">IFERROR(INDEX('Base de données'!$A$1:$P$128,MATCH(ROW(B120),'Base de données'!$R:$R,0),13),"")</f>
        <v/>
      </c>
      <c r="N128" s="19" t="str">
        <f t="array" ref="N128">IFERROR(INDEX('Base de données'!$A$1:$P$128,MATCH(ROW(B120),'Base de données'!$R:$R,0),14),"")</f>
        <v/>
      </c>
      <c r="O128" s="19" t="str">
        <f t="array" ref="O128">IFERROR(INDEX('Base de données'!$A$1:$P$128,MATCH(ROW(B120),'Base de données'!$R:$R,0),15),"")</f>
        <v/>
      </c>
      <c r="P128" s="19" t="str">
        <f t="array" ref="P128">IFERROR(INDEX('Base de données'!$A$1:$P$128,MATCH(ROW(B120),'Base de données'!$R:$R,0),16),"")</f>
        <v/>
      </c>
      <c r="Q128" s="11"/>
      <c r="R128" s="11"/>
      <c r="S128" s="11"/>
      <c r="T128" s="11"/>
      <c r="U128" s="11"/>
      <c r="V128" s="11"/>
      <c r="W128" s="11"/>
      <c r="X128" s="11"/>
      <c r="Y128" s="11"/>
      <c r="Z128" s="11"/>
    </row>
    <row r="129" spans="1:26" ht="16" x14ac:dyDescent="0.2">
      <c r="A129" s="19" t="str">
        <f t="array" ref="A129">IFERROR(INDEX('Base de données'!$A$1:$P$128,MATCH(ROW(B121),'Base de données'!R:R,0),1),"")</f>
        <v/>
      </c>
      <c r="B129" s="19" t="str">
        <f t="array" ref="B129">IFERROR(INDEX('Base de données'!$A$1:$P$128,MATCH(ROW(B121),'Base de données'!$R:$R,0),2),"")</f>
        <v/>
      </c>
      <c r="C129" s="19" t="str">
        <f t="array" ref="C129">IFERROR(INDEX('Base de données'!$A$1:$P$128,MATCH(ROW(B121),'Base de données'!$R:$R,0),3),"")</f>
        <v/>
      </c>
      <c r="D129" s="19" t="str">
        <f t="array" ref="D129">IFERROR(INDEX('Base de données'!$A$1:$P$128,MATCH(ROW(B121),'Base de données'!$R:$R,0),4),"")</f>
        <v/>
      </c>
      <c r="E129" s="19" t="str">
        <f t="array" ref="E129">IFERROR(INDEX('Base de données'!$A$1:$P$128,MATCH(ROW(B121),'Base de données'!$R:$R,0),5),"")</f>
        <v/>
      </c>
      <c r="F129" s="19" t="str">
        <f t="array" ref="F129">IFERROR(INDEX('Base de données'!$A$1:$P$128,MATCH(ROW(B121),'Base de données'!$R:$R,0),6),"")</f>
        <v/>
      </c>
      <c r="G129" s="21" t="str">
        <f t="array" ref="G129">IFERROR(INDEX('Base de données'!$A$1:$P$128,MATCH(ROW(B121),'Base de données'!$R:$R,0),7),"")</f>
        <v/>
      </c>
      <c r="H129" s="19" t="str">
        <f t="array" ref="H129">IFERROR(INDEX('Base de données'!$A$1:$P$128,MATCH(ROW(B121),'Base de données'!$R:$R,0),8),"")</f>
        <v/>
      </c>
      <c r="I129" s="19" t="str">
        <f t="array" ref="I129">IFERROR(INDEX('Base de données'!$A$1:$P$128,MATCH(ROW(B121),'Base de données'!$R:$R,0),9),"")</f>
        <v/>
      </c>
      <c r="J129" s="19" t="str">
        <f t="array" ref="J129">IFERROR(INDEX('Base de données'!$A$1:$P$128,MATCH(ROW(B121),'Base de données'!$R:$R,0),10),"")</f>
        <v/>
      </c>
      <c r="K129" s="19" t="str">
        <f t="array" ref="K129">IFERROR(INDEX('Base de données'!$A$1:$P$128,MATCH(ROW(B121),'Base de données'!$R:$R,0),11),"")</f>
        <v/>
      </c>
      <c r="L129" s="19" t="str">
        <f t="array" ref="L129">IFERROR(INDEX('Base de données'!$A$1:$P$128,MATCH(ROW(B121),'Base de données'!$R:$R,0),12),"")</f>
        <v/>
      </c>
      <c r="M129" s="19" t="str">
        <f t="array" ref="M129">IFERROR(INDEX('Base de données'!$A$1:$P$128,MATCH(ROW(B121),'Base de données'!$R:$R,0),13),"")</f>
        <v/>
      </c>
      <c r="N129" s="19" t="str">
        <f t="array" ref="N129">IFERROR(INDEX('Base de données'!$A$1:$P$128,MATCH(ROW(B121),'Base de données'!$R:$R,0),14),"")</f>
        <v/>
      </c>
      <c r="O129" s="19" t="str">
        <f t="array" ref="O129">IFERROR(INDEX('Base de données'!$A$1:$P$128,MATCH(ROW(B121),'Base de données'!$R:$R,0),15),"")</f>
        <v/>
      </c>
      <c r="P129" s="19" t="str">
        <f t="array" ref="P129">IFERROR(INDEX('Base de données'!$A$1:$P$128,MATCH(ROW(B121),'Base de données'!$R:$R,0),16),"")</f>
        <v/>
      </c>
      <c r="Q129" s="11"/>
      <c r="R129" s="11"/>
      <c r="S129" s="11"/>
      <c r="T129" s="11"/>
      <c r="U129" s="11"/>
      <c r="V129" s="11"/>
      <c r="W129" s="11"/>
      <c r="X129" s="11"/>
      <c r="Y129" s="11"/>
      <c r="Z129" s="11"/>
    </row>
    <row r="130" spans="1:26" ht="16" x14ac:dyDescent="0.2">
      <c r="A130" s="19" t="str">
        <f t="array" ref="A130">IFERROR(INDEX('Base de données'!$A$1:$P$128,MATCH(ROW(B122),'Base de données'!R:R,0),1),"")</f>
        <v/>
      </c>
      <c r="B130" s="19" t="str">
        <f t="array" ref="B130">IFERROR(INDEX('Base de données'!$A$1:$P$128,MATCH(ROW(B122),'Base de données'!$R:$R,0),2),"")</f>
        <v/>
      </c>
      <c r="C130" s="19" t="str">
        <f t="array" ref="C130">IFERROR(INDEX('Base de données'!$A$1:$P$128,MATCH(ROW(B122),'Base de données'!$R:$R,0),3),"")</f>
        <v/>
      </c>
      <c r="D130" s="19" t="str">
        <f t="array" ref="D130">IFERROR(INDEX('Base de données'!$A$1:$P$128,MATCH(ROW(B122),'Base de données'!$R:$R,0),4),"")</f>
        <v/>
      </c>
      <c r="E130" s="19" t="str">
        <f t="array" ref="E130">IFERROR(INDEX('Base de données'!$A$1:$P$128,MATCH(ROW(B122),'Base de données'!$R:$R,0),5),"")</f>
        <v/>
      </c>
      <c r="F130" s="19" t="str">
        <f t="array" ref="F130">IFERROR(INDEX('Base de données'!$A$1:$P$128,MATCH(ROW(B122),'Base de données'!$R:$R,0),6),"")</f>
        <v/>
      </c>
      <c r="G130" s="21" t="str">
        <f t="array" ref="G130">IFERROR(INDEX('Base de données'!$A$1:$P$128,MATCH(ROW(B122),'Base de données'!$R:$R,0),7),"")</f>
        <v/>
      </c>
      <c r="H130" s="19" t="str">
        <f t="array" ref="H130">IFERROR(INDEX('Base de données'!$A$1:$P$128,MATCH(ROW(B122),'Base de données'!$R:$R,0),8),"")</f>
        <v/>
      </c>
      <c r="I130" s="19" t="str">
        <f t="array" ref="I130">IFERROR(INDEX('Base de données'!$A$1:$P$128,MATCH(ROW(B122),'Base de données'!$R:$R,0),9),"")</f>
        <v/>
      </c>
      <c r="J130" s="19" t="str">
        <f t="array" ref="J130">IFERROR(INDEX('Base de données'!$A$1:$P$128,MATCH(ROW(B122),'Base de données'!$R:$R,0),10),"")</f>
        <v/>
      </c>
      <c r="K130" s="19" t="str">
        <f t="array" ref="K130">IFERROR(INDEX('Base de données'!$A$1:$P$128,MATCH(ROW(B122),'Base de données'!$R:$R,0),11),"")</f>
        <v/>
      </c>
      <c r="L130" s="19" t="str">
        <f t="array" ref="L130">IFERROR(INDEX('Base de données'!$A$1:$P$128,MATCH(ROW(B122),'Base de données'!$R:$R,0),12),"")</f>
        <v/>
      </c>
      <c r="M130" s="19" t="str">
        <f t="array" ref="M130">IFERROR(INDEX('Base de données'!$A$1:$P$128,MATCH(ROW(B122),'Base de données'!$R:$R,0),13),"")</f>
        <v/>
      </c>
      <c r="N130" s="19" t="str">
        <f t="array" ref="N130">IFERROR(INDEX('Base de données'!$A$1:$P$128,MATCH(ROW(B122),'Base de données'!$R:$R,0),14),"")</f>
        <v/>
      </c>
      <c r="O130" s="19" t="str">
        <f t="array" ref="O130">IFERROR(INDEX('Base de données'!$A$1:$P$128,MATCH(ROW(B122),'Base de données'!$R:$R,0),15),"")</f>
        <v/>
      </c>
      <c r="P130" s="19" t="str">
        <f t="array" ref="P130">IFERROR(INDEX('Base de données'!$A$1:$P$128,MATCH(ROW(B122),'Base de données'!$R:$R,0),16),"")</f>
        <v/>
      </c>
      <c r="Q130" s="11"/>
      <c r="R130" s="11"/>
      <c r="S130" s="11"/>
      <c r="T130" s="11"/>
      <c r="U130" s="11"/>
      <c r="V130" s="11"/>
      <c r="W130" s="11"/>
      <c r="X130" s="11"/>
      <c r="Y130" s="11"/>
      <c r="Z130" s="11"/>
    </row>
    <row r="131" spans="1:26" ht="16" x14ac:dyDescent="0.2">
      <c r="A131" s="19" t="str">
        <f t="array" ref="A131">IFERROR(INDEX('Base de données'!$A$1:$P$128,MATCH(ROW(B123),'Base de données'!R:R,0),1),"")</f>
        <v/>
      </c>
      <c r="B131" s="19" t="str">
        <f t="array" ref="B131">IFERROR(INDEX('Base de données'!$A$1:$P$128,MATCH(ROW(B123),'Base de données'!$R:$R,0),2),"")</f>
        <v/>
      </c>
      <c r="C131" s="19" t="str">
        <f t="array" ref="C131">IFERROR(INDEX('Base de données'!$A$1:$P$128,MATCH(ROW(B123),'Base de données'!$R:$R,0),3),"")</f>
        <v/>
      </c>
      <c r="D131" s="19" t="str">
        <f t="array" ref="D131">IFERROR(INDEX('Base de données'!$A$1:$P$128,MATCH(ROW(B123),'Base de données'!$R:$R,0),4),"")</f>
        <v/>
      </c>
      <c r="E131" s="19" t="str">
        <f t="array" ref="E131">IFERROR(INDEX('Base de données'!$A$1:$P$128,MATCH(ROW(B123),'Base de données'!$R:$R,0),5),"")</f>
        <v/>
      </c>
      <c r="F131" s="19" t="str">
        <f t="array" ref="F131">IFERROR(INDEX('Base de données'!$A$1:$P$128,MATCH(ROW(B123),'Base de données'!$R:$R,0),6),"")</f>
        <v/>
      </c>
      <c r="G131" s="21" t="str">
        <f t="array" ref="G131">IFERROR(INDEX('Base de données'!$A$1:$P$128,MATCH(ROW(B123),'Base de données'!$R:$R,0),7),"")</f>
        <v/>
      </c>
      <c r="H131" s="19" t="str">
        <f t="array" ref="H131">IFERROR(INDEX('Base de données'!$A$1:$P$128,MATCH(ROW(B123),'Base de données'!$R:$R,0),8),"")</f>
        <v/>
      </c>
      <c r="I131" s="19" t="str">
        <f t="array" ref="I131">IFERROR(INDEX('Base de données'!$A$1:$P$128,MATCH(ROW(B123),'Base de données'!$R:$R,0),9),"")</f>
        <v/>
      </c>
      <c r="J131" s="19" t="str">
        <f t="array" ref="J131">IFERROR(INDEX('Base de données'!$A$1:$P$128,MATCH(ROW(B123),'Base de données'!$R:$R,0),10),"")</f>
        <v/>
      </c>
      <c r="K131" s="19" t="str">
        <f t="array" ref="K131">IFERROR(INDEX('Base de données'!$A$1:$P$128,MATCH(ROW(B123),'Base de données'!$R:$R,0),11),"")</f>
        <v/>
      </c>
      <c r="L131" s="19" t="str">
        <f t="array" ref="L131">IFERROR(INDEX('Base de données'!$A$1:$P$128,MATCH(ROW(B123),'Base de données'!$R:$R,0),12),"")</f>
        <v/>
      </c>
      <c r="M131" s="19" t="str">
        <f t="array" ref="M131">IFERROR(INDEX('Base de données'!$A$1:$P$128,MATCH(ROW(B123),'Base de données'!$R:$R,0),13),"")</f>
        <v/>
      </c>
      <c r="N131" s="19" t="str">
        <f t="array" ref="N131">IFERROR(INDEX('Base de données'!$A$1:$P$128,MATCH(ROW(B123),'Base de données'!$R:$R,0),14),"")</f>
        <v/>
      </c>
      <c r="O131" s="19" t="str">
        <f t="array" ref="O131">IFERROR(INDEX('Base de données'!$A$1:$P$128,MATCH(ROW(B123),'Base de données'!$R:$R,0),15),"")</f>
        <v/>
      </c>
      <c r="P131" s="19" t="str">
        <f t="array" ref="P131">IFERROR(INDEX('Base de données'!$A$1:$P$128,MATCH(ROW(B123),'Base de données'!$R:$R,0),16),"")</f>
        <v/>
      </c>
      <c r="Q131" s="11"/>
      <c r="R131" s="11"/>
      <c r="S131" s="11"/>
      <c r="T131" s="11"/>
      <c r="U131" s="11"/>
      <c r="V131" s="11"/>
      <c r="W131" s="11"/>
      <c r="X131" s="11"/>
      <c r="Y131" s="11"/>
      <c r="Z131" s="11"/>
    </row>
    <row r="132" spans="1:26" ht="16" x14ac:dyDescent="0.2">
      <c r="A132" s="19" t="str">
        <f t="array" ref="A132">IFERROR(INDEX('Base de données'!$A$1:$P$128,MATCH(ROW(B124),'Base de données'!R:R,0),1),"")</f>
        <v/>
      </c>
      <c r="B132" s="19" t="str">
        <f t="array" ref="B132">IFERROR(INDEX('Base de données'!$A$1:$P$128,MATCH(ROW(B124),'Base de données'!$R:$R,0),2),"")</f>
        <v/>
      </c>
      <c r="C132" s="19" t="str">
        <f t="array" ref="C132">IFERROR(INDEX('Base de données'!$A$1:$P$128,MATCH(ROW(B124),'Base de données'!$R:$R,0),3),"")</f>
        <v/>
      </c>
      <c r="D132" s="19" t="str">
        <f t="array" ref="D132">IFERROR(INDEX('Base de données'!$A$1:$P$128,MATCH(ROW(B124),'Base de données'!$R:$R,0),4),"")</f>
        <v/>
      </c>
      <c r="E132" s="19" t="str">
        <f t="array" ref="E132">IFERROR(INDEX('Base de données'!$A$1:$P$128,MATCH(ROW(B124),'Base de données'!$R:$R,0),5),"")</f>
        <v/>
      </c>
      <c r="F132" s="19" t="str">
        <f t="array" ref="F132">IFERROR(INDEX('Base de données'!$A$1:$P$128,MATCH(ROW(B124),'Base de données'!$R:$R,0),6),"")</f>
        <v/>
      </c>
      <c r="G132" s="21" t="str">
        <f t="array" ref="G132">IFERROR(INDEX('Base de données'!$A$1:$P$128,MATCH(ROW(B124),'Base de données'!$R:$R,0),7),"")</f>
        <v/>
      </c>
      <c r="H132" s="19" t="str">
        <f t="array" ref="H132">IFERROR(INDEX('Base de données'!$A$1:$P$128,MATCH(ROW(B124),'Base de données'!$R:$R,0),8),"")</f>
        <v/>
      </c>
      <c r="I132" s="19" t="str">
        <f t="array" ref="I132">IFERROR(INDEX('Base de données'!$A$1:$P$128,MATCH(ROW(B124),'Base de données'!$R:$R,0),9),"")</f>
        <v/>
      </c>
      <c r="J132" s="19" t="str">
        <f t="array" ref="J132">IFERROR(INDEX('Base de données'!$A$1:$P$128,MATCH(ROW(B124),'Base de données'!$R:$R,0),10),"")</f>
        <v/>
      </c>
      <c r="K132" s="19" t="str">
        <f t="array" ref="K132">IFERROR(INDEX('Base de données'!$A$1:$P$128,MATCH(ROW(B124),'Base de données'!$R:$R,0),11),"")</f>
        <v/>
      </c>
      <c r="L132" s="19" t="str">
        <f t="array" ref="L132">IFERROR(INDEX('Base de données'!$A$1:$P$128,MATCH(ROW(B124),'Base de données'!$R:$R,0),12),"")</f>
        <v/>
      </c>
      <c r="M132" s="19" t="str">
        <f t="array" ref="M132">IFERROR(INDEX('Base de données'!$A$1:$P$128,MATCH(ROW(B124),'Base de données'!$R:$R,0),13),"")</f>
        <v/>
      </c>
      <c r="N132" s="19" t="str">
        <f t="array" ref="N132">IFERROR(INDEX('Base de données'!$A$1:$P$128,MATCH(ROW(B124),'Base de données'!$R:$R,0),14),"")</f>
        <v/>
      </c>
      <c r="O132" s="19" t="str">
        <f t="array" ref="O132">IFERROR(INDEX('Base de données'!$A$1:$P$128,MATCH(ROW(B124),'Base de données'!$R:$R,0),15),"")</f>
        <v/>
      </c>
      <c r="P132" s="19" t="str">
        <f t="array" ref="P132">IFERROR(INDEX('Base de données'!$A$1:$P$128,MATCH(ROW(B124),'Base de données'!$R:$R,0),16),"")</f>
        <v/>
      </c>
      <c r="Q132" s="11"/>
      <c r="R132" s="11"/>
      <c r="S132" s="11"/>
      <c r="T132" s="11"/>
      <c r="U132" s="11"/>
      <c r="V132" s="11"/>
      <c r="W132" s="11"/>
      <c r="X132" s="11"/>
      <c r="Y132" s="11"/>
      <c r="Z132" s="11"/>
    </row>
    <row r="133" spans="1:26" ht="16" x14ac:dyDescent="0.2">
      <c r="A133" s="19" t="str">
        <f t="array" ref="A133">IFERROR(INDEX('Base de données'!$A$1:$P$128,MATCH(ROW(B125),'Base de données'!R:R,0),1),"")</f>
        <v/>
      </c>
      <c r="B133" s="19" t="str">
        <f t="array" ref="B133">IFERROR(INDEX('Base de données'!$A$1:$P$128,MATCH(ROW(B125),'Base de données'!$R:$R,0),2),"")</f>
        <v/>
      </c>
      <c r="C133" s="19" t="str">
        <f t="array" ref="C133">IFERROR(INDEX('Base de données'!$A$1:$P$128,MATCH(ROW(B125),'Base de données'!$R:$R,0),3),"")</f>
        <v/>
      </c>
      <c r="D133" s="19" t="str">
        <f t="array" ref="D133">IFERROR(INDEX('Base de données'!$A$1:$P$128,MATCH(ROW(B125),'Base de données'!$R:$R,0),4),"")</f>
        <v/>
      </c>
      <c r="E133" s="19" t="str">
        <f t="array" ref="E133">IFERROR(INDEX('Base de données'!$A$1:$P$128,MATCH(ROW(B125),'Base de données'!$R:$R,0),5),"")</f>
        <v/>
      </c>
      <c r="F133" s="19" t="str">
        <f t="array" ref="F133">IFERROR(INDEX('Base de données'!$A$1:$P$128,MATCH(ROW(B125),'Base de données'!$R:$R,0),6),"")</f>
        <v/>
      </c>
      <c r="G133" s="21" t="str">
        <f t="array" ref="G133">IFERROR(INDEX('Base de données'!$A$1:$P$128,MATCH(ROW(B125),'Base de données'!$R:$R,0),7),"")</f>
        <v/>
      </c>
      <c r="H133" s="19" t="str">
        <f t="array" ref="H133">IFERROR(INDEX('Base de données'!$A$1:$P$128,MATCH(ROW(B125),'Base de données'!$R:$R,0),8),"")</f>
        <v/>
      </c>
      <c r="I133" s="19" t="str">
        <f t="array" ref="I133">IFERROR(INDEX('Base de données'!$A$1:$P$128,MATCH(ROW(B125),'Base de données'!$R:$R,0),9),"")</f>
        <v/>
      </c>
      <c r="J133" s="19" t="str">
        <f t="array" ref="J133">IFERROR(INDEX('Base de données'!$A$1:$P$128,MATCH(ROW(B125),'Base de données'!$R:$R,0),10),"")</f>
        <v/>
      </c>
      <c r="K133" s="19" t="str">
        <f t="array" ref="K133">IFERROR(INDEX('Base de données'!$A$1:$P$128,MATCH(ROW(B125),'Base de données'!$R:$R,0),11),"")</f>
        <v/>
      </c>
      <c r="L133" s="19" t="str">
        <f t="array" ref="L133">IFERROR(INDEX('Base de données'!$A$1:$P$128,MATCH(ROW(B125),'Base de données'!$R:$R,0),12),"")</f>
        <v/>
      </c>
      <c r="M133" s="19" t="str">
        <f t="array" ref="M133">IFERROR(INDEX('Base de données'!$A$1:$P$128,MATCH(ROW(B125),'Base de données'!$R:$R,0),13),"")</f>
        <v/>
      </c>
      <c r="N133" s="19" t="str">
        <f t="array" ref="N133">IFERROR(INDEX('Base de données'!$A$1:$P$128,MATCH(ROW(B125),'Base de données'!$R:$R,0),14),"")</f>
        <v/>
      </c>
      <c r="O133" s="19" t="str">
        <f t="array" ref="O133">IFERROR(INDEX('Base de données'!$A$1:$P$128,MATCH(ROW(B125),'Base de données'!$R:$R,0),15),"")</f>
        <v/>
      </c>
      <c r="P133" s="19" t="str">
        <f t="array" ref="P133">IFERROR(INDEX('Base de données'!$A$1:$P$128,MATCH(ROW(B125),'Base de données'!$R:$R,0),16),"")</f>
        <v/>
      </c>
      <c r="Q133" s="11"/>
      <c r="R133" s="11"/>
      <c r="S133" s="11"/>
      <c r="T133" s="11"/>
      <c r="U133" s="11"/>
      <c r="V133" s="11"/>
      <c r="W133" s="11"/>
      <c r="X133" s="11"/>
      <c r="Y133" s="11"/>
      <c r="Z133" s="11"/>
    </row>
    <row r="134" spans="1:26" ht="16" x14ac:dyDescent="0.2">
      <c r="A134" s="19" t="str">
        <f t="array" ref="A134">IFERROR(INDEX('Base de données'!$A$1:$P$128,MATCH(ROW(B126),'Base de données'!R:R,0),1),"")</f>
        <v/>
      </c>
      <c r="B134" s="19" t="str">
        <f t="array" ref="B134">IFERROR(INDEX('Base de données'!$A$1:$P$128,MATCH(ROW(B126),'Base de données'!$R:$R,0),2),"")</f>
        <v/>
      </c>
      <c r="C134" s="19" t="str">
        <f t="array" ref="C134">IFERROR(INDEX('Base de données'!$A$1:$P$128,MATCH(ROW(B126),'Base de données'!$R:$R,0),3),"")</f>
        <v/>
      </c>
      <c r="D134" s="19" t="str">
        <f t="array" ref="D134">IFERROR(INDEX('Base de données'!$A$1:$P$128,MATCH(ROW(B126),'Base de données'!$R:$R,0),4),"")</f>
        <v/>
      </c>
      <c r="E134" s="19" t="str">
        <f t="array" ref="E134">IFERROR(INDEX('Base de données'!$A$1:$P$128,MATCH(ROW(B126),'Base de données'!$R:$R,0),5),"")</f>
        <v/>
      </c>
      <c r="F134" s="19" t="str">
        <f t="array" ref="F134">IFERROR(INDEX('Base de données'!$A$1:$P$128,MATCH(ROW(B126),'Base de données'!$R:$R,0),6),"")</f>
        <v/>
      </c>
      <c r="G134" s="21" t="str">
        <f t="array" ref="G134">IFERROR(INDEX('Base de données'!$A$1:$P$128,MATCH(ROW(B126),'Base de données'!$R:$R,0),7),"")</f>
        <v/>
      </c>
      <c r="H134" s="19" t="str">
        <f t="array" ref="H134">IFERROR(INDEX('Base de données'!$A$1:$P$128,MATCH(ROW(B126),'Base de données'!$R:$R,0),8),"")</f>
        <v/>
      </c>
      <c r="I134" s="19" t="str">
        <f t="array" ref="I134">IFERROR(INDEX('Base de données'!$A$1:$P$128,MATCH(ROW(B126),'Base de données'!$R:$R,0),9),"")</f>
        <v/>
      </c>
      <c r="J134" s="19" t="str">
        <f t="array" ref="J134">IFERROR(INDEX('Base de données'!$A$1:$P$128,MATCH(ROW(B126),'Base de données'!$R:$R,0),10),"")</f>
        <v/>
      </c>
      <c r="K134" s="19" t="str">
        <f t="array" ref="K134">IFERROR(INDEX('Base de données'!$A$1:$P$128,MATCH(ROW(B126),'Base de données'!$R:$R,0),11),"")</f>
        <v/>
      </c>
      <c r="L134" s="19" t="str">
        <f t="array" ref="L134">IFERROR(INDEX('Base de données'!$A$1:$P$128,MATCH(ROW(B126),'Base de données'!$R:$R,0),12),"")</f>
        <v/>
      </c>
      <c r="M134" s="19" t="str">
        <f t="array" ref="M134">IFERROR(INDEX('Base de données'!$A$1:$P$128,MATCH(ROW(B126),'Base de données'!$R:$R,0),13),"")</f>
        <v/>
      </c>
      <c r="N134" s="19" t="str">
        <f t="array" ref="N134">IFERROR(INDEX('Base de données'!$A$1:$P$128,MATCH(ROW(B126),'Base de données'!$R:$R,0),14),"")</f>
        <v/>
      </c>
      <c r="O134" s="19" t="str">
        <f t="array" ref="O134">IFERROR(INDEX('Base de données'!$A$1:$P$128,MATCH(ROW(B126),'Base de données'!$R:$R,0),15),"")</f>
        <v/>
      </c>
      <c r="P134" s="19" t="str">
        <f t="array" ref="P134">IFERROR(INDEX('Base de données'!$A$1:$P$128,MATCH(ROW(B126),'Base de données'!$R:$R,0),16),"")</f>
        <v/>
      </c>
      <c r="Q134" s="11"/>
      <c r="R134" s="11"/>
      <c r="S134" s="11"/>
      <c r="T134" s="11"/>
      <c r="U134" s="11"/>
      <c r="V134" s="11"/>
      <c r="W134" s="11"/>
      <c r="X134" s="11"/>
      <c r="Y134" s="11"/>
      <c r="Z134" s="11"/>
    </row>
    <row r="135" spans="1:26" ht="16" x14ac:dyDescent="0.2">
      <c r="A135" s="19" t="str">
        <f t="array" ref="A135">IFERROR(INDEX('Base de données'!$A$1:$P$128,MATCH(ROW(B127),'Base de données'!R:R,0),1),"")</f>
        <v/>
      </c>
      <c r="B135" s="19" t="str">
        <f t="array" ref="B135">IFERROR(INDEX('Base de données'!$A$1:$P$128,MATCH(ROW(B127),'Base de données'!$R:$R,0),2),"")</f>
        <v/>
      </c>
      <c r="C135" s="19" t="str">
        <f t="array" ref="C135">IFERROR(INDEX('Base de données'!$A$1:$P$128,MATCH(ROW(B127),'Base de données'!$R:$R,0),3),"")</f>
        <v/>
      </c>
      <c r="D135" s="19" t="str">
        <f t="array" ref="D135">IFERROR(INDEX('Base de données'!$A$1:$P$128,MATCH(ROW(B127),'Base de données'!$R:$R,0),4),"")</f>
        <v/>
      </c>
      <c r="E135" s="19" t="str">
        <f t="array" ref="E135">IFERROR(INDEX('Base de données'!$A$1:$P$128,MATCH(ROW(B127),'Base de données'!$R:$R,0),5),"")</f>
        <v/>
      </c>
      <c r="F135" s="19" t="str">
        <f t="array" ref="F135">IFERROR(INDEX('Base de données'!$A$1:$P$128,MATCH(ROW(B127),'Base de données'!$R:$R,0),6),"")</f>
        <v/>
      </c>
      <c r="G135" s="21" t="str">
        <f t="array" ref="G135">IFERROR(INDEX('Base de données'!$A$1:$P$128,MATCH(ROW(B127),'Base de données'!$R:$R,0),7),"")</f>
        <v/>
      </c>
      <c r="H135" s="19" t="str">
        <f t="array" ref="H135">IFERROR(INDEX('Base de données'!$A$1:$P$128,MATCH(ROW(B127),'Base de données'!$R:$R,0),8),"")</f>
        <v/>
      </c>
      <c r="I135" s="19" t="str">
        <f t="array" ref="I135">IFERROR(INDEX('Base de données'!$A$1:$P$128,MATCH(ROW(B127),'Base de données'!$R:$R,0),9),"")</f>
        <v/>
      </c>
      <c r="J135" s="19" t="str">
        <f t="array" ref="J135">IFERROR(INDEX('Base de données'!$A$1:$P$128,MATCH(ROW(B127),'Base de données'!$R:$R,0),10),"")</f>
        <v/>
      </c>
      <c r="K135" s="19" t="str">
        <f t="array" ref="K135">IFERROR(INDEX('Base de données'!$A$1:$P$128,MATCH(ROW(B127),'Base de données'!$R:$R,0),11),"")</f>
        <v/>
      </c>
      <c r="L135" s="19" t="str">
        <f t="array" ref="L135">IFERROR(INDEX('Base de données'!$A$1:$P$128,MATCH(ROW(B127),'Base de données'!$R:$R,0),12),"")</f>
        <v/>
      </c>
      <c r="M135" s="19" t="str">
        <f t="array" ref="M135">IFERROR(INDEX('Base de données'!$A$1:$P$128,MATCH(ROW(B127),'Base de données'!$R:$R,0),13),"")</f>
        <v/>
      </c>
      <c r="N135" s="19" t="str">
        <f t="array" ref="N135">IFERROR(INDEX('Base de données'!$A$1:$P$128,MATCH(ROW(B127),'Base de données'!$R:$R,0),14),"")</f>
        <v/>
      </c>
      <c r="O135" s="19" t="str">
        <f t="array" ref="O135">IFERROR(INDEX('Base de données'!$A$1:$P$128,MATCH(ROW(B127),'Base de données'!$R:$R,0),15),"")</f>
        <v/>
      </c>
      <c r="P135" s="19" t="str">
        <f t="array" ref="P135">IFERROR(INDEX('Base de données'!$A$1:$P$128,MATCH(ROW(B127),'Base de données'!$R:$R,0),16),"")</f>
        <v/>
      </c>
      <c r="Q135" s="11"/>
      <c r="R135" s="11"/>
      <c r="S135" s="11"/>
      <c r="T135" s="11"/>
      <c r="U135" s="11"/>
      <c r="V135" s="11"/>
      <c r="W135" s="11"/>
      <c r="X135" s="11"/>
      <c r="Y135" s="11"/>
      <c r="Z135" s="11"/>
    </row>
    <row r="136" spans="1:26" ht="16" x14ac:dyDescent="0.2">
      <c r="A136" s="19" t="str">
        <f t="array" ref="A136">IFERROR(INDEX('Base de données'!$A$1:$P$128,MATCH(ROW(B128),'Base de données'!R:R,0),1),"")</f>
        <v/>
      </c>
      <c r="B136" s="19" t="str">
        <f t="array" ref="B136">IFERROR(INDEX('Base de données'!$A$1:$P$128,MATCH(ROW(B128),'Base de données'!$R:$R,0),2),"")</f>
        <v/>
      </c>
      <c r="C136" s="19" t="str">
        <f t="array" ref="C136">IFERROR(INDEX('Base de données'!$A$1:$P$128,MATCH(ROW(B128),'Base de données'!$R:$R,0),3),"")</f>
        <v/>
      </c>
      <c r="D136" s="19" t="str">
        <f t="array" ref="D136">IFERROR(INDEX('Base de données'!$A$1:$P$128,MATCH(ROW(B128),'Base de données'!$R:$R,0),4),"")</f>
        <v/>
      </c>
      <c r="E136" s="19" t="str">
        <f t="array" ref="E136">IFERROR(INDEX('Base de données'!$A$1:$P$128,MATCH(ROW(B128),'Base de données'!$R:$R,0),5),"")</f>
        <v/>
      </c>
      <c r="F136" s="19" t="str">
        <f t="array" ref="F136">IFERROR(INDEX('Base de données'!$A$1:$P$128,MATCH(ROW(B128),'Base de données'!$R:$R,0),6),"")</f>
        <v/>
      </c>
      <c r="G136" s="21" t="str">
        <f t="array" ref="G136">IFERROR(INDEX('Base de données'!$A$1:$P$128,MATCH(ROW(B128),'Base de données'!$R:$R,0),7),"")</f>
        <v/>
      </c>
      <c r="H136" s="19" t="str">
        <f t="array" ref="H136">IFERROR(INDEX('Base de données'!$A$1:$P$128,MATCH(ROW(B128),'Base de données'!$R:$R,0),8),"")</f>
        <v/>
      </c>
      <c r="I136" s="19" t="str">
        <f t="array" ref="I136">IFERROR(INDEX('Base de données'!$A$1:$P$128,MATCH(ROW(B128),'Base de données'!$R:$R,0),9),"")</f>
        <v/>
      </c>
      <c r="J136" s="19" t="str">
        <f t="array" ref="J136">IFERROR(INDEX('Base de données'!$A$1:$P$128,MATCH(ROW(B128),'Base de données'!$R:$R,0),10),"")</f>
        <v/>
      </c>
      <c r="K136" s="19" t="str">
        <f t="array" ref="K136">IFERROR(INDEX('Base de données'!$A$1:$P$128,MATCH(ROW(B128),'Base de données'!$R:$R,0),11),"")</f>
        <v/>
      </c>
      <c r="L136" s="19" t="str">
        <f t="array" ref="L136">IFERROR(INDEX('Base de données'!$A$1:$P$128,MATCH(ROW(B128),'Base de données'!$R:$R,0),12),"")</f>
        <v/>
      </c>
      <c r="M136" s="19" t="str">
        <f t="array" ref="M136">IFERROR(INDEX('Base de données'!$A$1:$P$128,MATCH(ROW(B128),'Base de données'!$R:$R,0),13),"")</f>
        <v/>
      </c>
      <c r="N136" s="19" t="str">
        <f t="array" ref="N136">IFERROR(INDEX('Base de données'!$A$1:$P$128,MATCH(ROW(B128),'Base de données'!$R:$R,0),14),"")</f>
        <v/>
      </c>
      <c r="O136" s="19" t="str">
        <f t="array" ref="O136">IFERROR(INDEX('Base de données'!$A$1:$P$128,MATCH(ROW(B128),'Base de données'!$R:$R,0),15),"")</f>
        <v/>
      </c>
      <c r="P136" s="19" t="str">
        <f t="array" ref="P136">IFERROR(INDEX('Base de données'!$A$1:$P$128,MATCH(ROW(B128),'Base de données'!$R:$R,0),16),"")</f>
        <v/>
      </c>
      <c r="Q136" s="11"/>
      <c r="R136" s="11"/>
      <c r="S136" s="11"/>
      <c r="T136" s="11"/>
      <c r="U136" s="11"/>
      <c r="V136" s="11"/>
      <c r="W136" s="11"/>
      <c r="X136" s="11"/>
      <c r="Y136" s="11"/>
      <c r="Z136" s="11"/>
    </row>
    <row r="137" spans="1:26" ht="16" x14ac:dyDescent="0.2">
      <c r="A137" s="19" t="str">
        <f t="array" ref="A137">IFERROR(INDEX('Base de données'!$A$1:$P$128,MATCH(ROW(B129),'Base de données'!R:R,0),1),"")</f>
        <v/>
      </c>
      <c r="B137" s="19" t="str">
        <f t="array" ref="B137">IFERROR(INDEX('Base de données'!$A$1:$P$128,MATCH(ROW(B129),'Base de données'!$R:$R,0),2),"")</f>
        <v/>
      </c>
      <c r="C137" s="19" t="str">
        <f t="array" ref="C137">IFERROR(INDEX('Base de données'!$A$1:$P$128,MATCH(ROW(B129),'Base de données'!$R:$R,0),3),"")</f>
        <v/>
      </c>
      <c r="D137" s="19" t="str">
        <f t="array" ref="D137">IFERROR(INDEX('Base de données'!$A$1:$P$128,MATCH(ROW(B129),'Base de données'!$R:$R,0),4),"")</f>
        <v/>
      </c>
      <c r="E137" s="19" t="str">
        <f t="array" ref="E137">IFERROR(INDEX('Base de données'!$A$1:$P$128,MATCH(ROW(B129),'Base de données'!$R:$R,0),5),"")</f>
        <v/>
      </c>
      <c r="F137" s="19" t="str">
        <f t="array" ref="F137">IFERROR(INDEX('Base de données'!$A$1:$P$128,MATCH(ROW(B129),'Base de données'!$R:$R,0),6),"")</f>
        <v/>
      </c>
      <c r="G137" s="21" t="str">
        <f t="array" ref="G137">IFERROR(INDEX('Base de données'!$A$1:$P$128,MATCH(ROW(B129),'Base de données'!$R:$R,0),7),"")</f>
        <v/>
      </c>
      <c r="H137" s="19" t="str">
        <f t="array" ref="H137">IFERROR(INDEX('Base de données'!$A$1:$P$128,MATCH(ROW(B129),'Base de données'!$R:$R,0),8),"")</f>
        <v/>
      </c>
      <c r="I137" s="19" t="str">
        <f t="array" ref="I137">IFERROR(INDEX('Base de données'!$A$1:$P$128,MATCH(ROW(B129),'Base de données'!$R:$R,0),9),"")</f>
        <v/>
      </c>
      <c r="J137" s="19" t="str">
        <f t="array" ref="J137">IFERROR(INDEX('Base de données'!$A$1:$P$128,MATCH(ROW(B129),'Base de données'!$R:$R,0),10),"")</f>
        <v/>
      </c>
      <c r="K137" s="19" t="str">
        <f t="array" ref="K137">IFERROR(INDEX('Base de données'!$A$1:$P$128,MATCH(ROW(B129),'Base de données'!$R:$R,0),11),"")</f>
        <v/>
      </c>
      <c r="L137" s="19" t="str">
        <f t="array" ref="L137">IFERROR(INDEX('Base de données'!$A$1:$P$128,MATCH(ROW(B129),'Base de données'!$R:$R,0),12),"")</f>
        <v/>
      </c>
      <c r="M137" s="19" t="str">
        <f t="array" ref="M137">IFERROR(INDEX('Base de données'!$A$1:$P$128,MATCH(ROW(B129),'Base de données'!$R:$R,0),13),"")</f>
        <v/>
      </c>
      <c r="N137" s="19" t="str">
        <f t="array" ref="N137">IFERROR(INDEX('Base de données'!$A$1:$P$128,MATCH(ROW(B129),'Base de données'!$R:$R,0),14),"")</f>
        <v/>
      </c>
      <c r="O137" s="19" t="str">
        <f t="array" ref="O137">IFERROR(INDEX('Base de données'!$A$1:$P$128,MATCH(ROW(B129),'Base de données'!$R:$R,0),15),"")</f>
        <v/>
      </c>
      <c r="P137" s="19" t="str">
        <f t="array" ref="P137">IFERROR(INDEX('Base de données'!$A$1:$P$128,MATCH(ROW(B129),'Base de données'!$R:$R,0),16),"")</f>
        <v/>
      </c>
      <c r="Q137" s="11"/>
      <c r="R137" s="11"/>
      <c r="S137" s="11"/>
      <c r="T137" s="11"/>
      <c r="U137" s="11"/>
      <c r="V137" s="11"/>
      <c r="W137" s="11"/>
      <c r="X137" s="11"/>
      <c r="Y137" s="11"/>
      <c r="Z137" s="11"/>
    </row>
    <row r="138" spans="1:26" ht="16" x14ac:dyDescent="0.2">
      <c r="A138" s="19" t="str">
        <f t="array" ref="A138">IFERROR(INDEX('Base de données'!$A$1:$P$128,MATCH(ROW(B130),'Base de données'!R:R,0),1),"")</f>
        <v/>
      </c>
      <c r="B138" s="19" t="str">
        <f t="array" ref="B138">IFERROR(INDEX('Base de données'!$A$1:$P$128,MATCH(ROW(B130),'Base de données'!$R:$R,0),2),"")</f>
        <v/>
      </c>
      <c r="C138" s="19" t="str">
        <f t="array" ref="C138">IFERROR(INDEX('Base de données'!$A$1:$P$128,MATCH(ROW(B130),'Base de données'!$R:$R,0),3),"")</f>
        <v/>
      </c>
      <c r="D138" s="19" t="str">
        <f t="array" ref="D138">IFERROR(INDEX('Base de données'!$A$1:$P$128,MATCH(ROW(B130),'Base de données'!$R:$R,0),4),"")</f>
        <v/>
      </c>
      <c r="E138" s="19" t="str">
        <f t="array" ref="E138">IFERROR(INDEX('Base de données'!$A$1:$P$128,MATCH(ROW(B130),'Base de données'!$R:$R,0),5),"")</f>
        <v/>
      </c>
      <c r="F138" s="19" t="str">
        <f t="array" ref="F138">IFERROR(INDEX('Base de données'!$A$1:$P$128,MATCH(ROW(B130),'Base de données'!$R:$R,0),6),"")</f>
        <v/>
      </c>
      <c r="G138" s="21" t="str">
        <f t="array" ref="G138">IFERROR(INDEX('Base de données'!$A$1:$P$128,MATCH(ROW(B130),'Base de données'!$R:$R,0),7),"")</f>
        <v/>
      </c>
      <c r="H138" s="19" t="str">
        <f t="array" ref="H138">IFERROR(INDEX('Base de données'!$A$1:$P$128,MATCH(ROW(B130),'Base de données'!$R:$R,0),8),"")</f>
        <v/>
      </c>
      <c r="I138" s="19" t="str">
        <f t="array" ref="I138">IFERROR(INDEX('Base de données'!$A$1:$P$128,MATCH(ROW(B130),'Base de données'!$R:$R,0),9),"")</f>
        <v/>
      </c>
      <c r="J138" s="19" t="str">
        <f t="array" ref="J138">IFERROR(INDEX('Base de données'!$A$1:$P$128,MATCH(ROW(B130),'Base de données'!$R:$R,0),10),"")</f>
        <v/>
      </c>
      <c r="K138" s="19" t="str">
        <f t="array" ref="K138">IFERROR(INDEX('Base de données'!$A$1:$P$128,MATCH(ROW(B130),'Base de données'!$R:$R,0),11),"")</f>
        <v/>
      </c>
      <c r="L138" s="19" t="str">
        <f t="array" ref="L138">IFERROR(INDEX('Base de données'!$A$1:$P$128,MATCH(ROW(B130),'Base de données'!$R:$R,0),12),"")</f>
        <v/>
      </c>
      <c r="M138" s="19" t="str">
        <f t="array" ref="M138">IFERROR(INDEX('Base de données'!$A$1:$P$128,MATCH(ROW(B130),'Base de données'!$R:$R,0),13),"")</f>
        <v/>
      </c>
      <c r="N138" s="19" t="str">
        <f t="array" ref="N138">IFERROR(INDEX('Base de données'!$A$1:$P$128,MATCH(ROW(B130),'Base de données'!$R:$R,0),14),"")</f>
        <v/>
      </c>
      <c r="O138" s="19" t="str">
        <f t="array" ref="O138">IFERROR(INDEX('Base de données'!$A$1:$P$128,MATCH(ROW(B130),'Base de données'!$R:$R,0),15),"")</f>
        <v/>
      </c>
      <c r="P138" s="19" t="str">
        <f t="array" ref="P138">IFERROR(INDEX('Base de données'!$A$1:$P$128,MATCH(ROW(B130),'Base de données'!$R:$R,0),16),"")</f>
        <v/>
      </c>
      <c r="Q138" s="11"/>
      <c r="R138" s="11"/>
      <c r="S138" s="11"/>
      <c r="T138" s="11"/>
      <c r="U138" s="11"/>
      <c r="V138" s="11"/>
      <c r="W138" s="11"/>
      <c r="X138" s="11"/>
      <c r="Y138" s="11"/>
      <c r="Z138" s="11"/>
    </row>
    <row r="139" spans="1:26" ht="16" x14ac:dyDescent="0.2">
      <c r="A139" s="19" t="str">
        <f t="array" ref="A139">IFERROR(INDEX('Base de données'!$A$1:$P$128,MATCH(ROW(B131),'Base de données'!R:R,0),1),"")</f>
        <v/>
      </c>
      <c r="B139" s="19" t="str">
        <f t="array" ref="B139">IFERROR(INDEX('Base de données'!$A$1:$P$128,MATCH(ROW(B131),'Base de données'!$R:$R,0),2),"")</f>
        <v/>
      </c>
      <c r="C139" s="19" t="str">
        <f t="array" ref="C139">IFERROR(INDEX('Base de données'!$A$1:$P$128,MATCH(ROW(B131),'Base de données'!$R:$R,0),3),"")</f>
        <v/>
      </c>
      <c r="D139" s="19" t="str">
        <f t="array" ref="D139">IFERROR(INDEX('Base de données'!$A$1:$P$128,MATCH(ROW(B131),'Base de données'!$R:$R,0),4),"")</f>
        <v/>
      </c>
      <c r="E139" s="19" t="str">
        <f t="array" ref="E139">IFERROR(INDEX('Base de données'!$A$1:$P$128,MATCH(ROW(B131),'Base de données'!$R:$R,0),5),"")</f>
        <v/>
      </c>
      <c r="F139" s="19" t="str">
        <f t="array" ref="F139">IFERROR(INDEX('Base de données'!$A$1:$P$128,MATCH(ROW(B131),'Base de données'!$R:$R,0),6),"")</f>
        <v/>
      </c>
      <c r="G139" s="21" t="str">
        <f t="array" ref="G139">IFERROR(INDEX('Base de données'!$A$1:$P$128,MATCH(ROW(B131),'Base de données'!$R:$R,0),7),"")</f>
        <v/>
      </c>
      <c r="H139" s="19" t="str">
        <f t="array" ref="H139">IFERROR(INDEX('Base de données'!$A$1:$P$128,MATCH(ROW(B131),'Base de données'!$R:$R,0),8),"")</f>
        <v/>
      </c>
      <c r="I139" s="19" t="str">
        <f t="array" ref="I139">IFERROR(INDEX('Base de données'!$A$1:$P$128,MATCH(ROW(B131),'Base de données'!$R:$R,0),9),"")</f>
        <v/>
      </c>
      <c r="J139" s="19" t="str">
        <f t="array" ref="J139">IFERROR(INDEX('Base de données'!$A$1:$P$128,MATCH(ROW(B131),'Base de données'!$R:$R,0),10),"")</f>
        <v/>
      </c>
      <c r="K139" s="19" t="str">
        <f t="array" ref="K139">IFERROR(INDEX('Base de données'!$A$1:$P$128,MATCH(ROW(B131),'Base de données'!$R:$R,0),11),"")</f>
        <v/>
      </c>
      <c r="L139" s="19" t="str">
        <f t="array" ref="L139">IFERROR(INDEX('Base de données'!$A$1:$P$128,MATCH(ROW(B131),'Base de données'!$R:$R,0),12),"")</f>
        <v/>
      </c>
      <c r="M139" s="19" t="str">
        <f t="array" ref="M139">IFERROR(INDEX('Base de données'!$A$1:$P$128,MATCH(ROW(B131),'Base de données'!$R:$R,0),13),"")</f>
        <v/>
      </c>
      <c r="N139" s="19" t="str">
        <f t="array" ref="N139">IFERROR(INDEX('Base de données'!$A$1:$P$128,MATCH(ROW(B131),'Base de données'!$R:$R,0),14),"")</f>
        <v/>
      </c>
      <c r="O139" s="19" t="str">
        <f t="array" ref="O139">IFERROR(INDEX('Base de données'!$A$1:$P$128,MATCH(ROW(B131),'Base de données'!$R:$R,0),15),"")</f>
        <v/>
      </c>
      <c r="P139" s="19" t="str">
        <f t="array" ref="P139">IFERROR(INDEX('Base de données'!$A$1:$P$128,MATCH(ROW(B131),'Base de données'!$R:$R,0),16),"")</f>
        <v/>
      </c>
      <c r="Q139" s="11"/>
      <c r="R139" s="11"/>
      <c r="S139" s="11"/>
      <c r="T139" s="11"/>
      <c r="U139" s="11"/>
      <c r="V139" s="11"/>
      <c r="W139" s="11"/>
      <c r="X139" s="11"/>
      <c r="Y139" s="11"/>
      <c r="Z139" s="11"/>
    </row>
    <row r="140" spans="1:26" ht="16" x14ac:dyDescent="0.2">
      <c r="A140" s="19" t="str">
        <f t="array" ref="A140">IFERROR(INDEX('Base de données'!$A$1:$P$128,MATCH(ROW(B132),'Base de données'!R:R,0),1),"")</f>
        <v/>
      </c>
      <c r="B140" s="19" t="str">
        <f t="array" ref="B140">IFERROR(INDEX('Base de données'!$A$1:$P$128,MATCH(ROW(B132),'Base de données'!$R:$R,0),2),"")</f>
        <v/>
      </c>
      <c r="C140" s="19" t="str">
        <f t="array" ref="C140">IFERROR(INDEX('Base de données'!$A$1:$P$128,MATCH(ROW(B132),'Base de données'!$R:$R,0),3),"")</f>
        <v/>
      </c>
      <c r="D140" s="19" t="str">
        <f t="array" ref="D140">IFERROR(INDEX('Base de données'!$A$1:$P$128,MATCH(ROW(B132),'Base de données'!$R:$R,0),4),"")</f>
        <v/>
      </c>
      <c r="E140" s="19" t="str">
        <f t="array" ref="E140">IFERROR(INDEX('Base de données'!$A$1:$P$128,MATCH(ROW(B132),'Base de données'!$R:$R,0),5),"")</f>
        <v/>
      </c>
      <c r="F140" s="19" t="str">
        <f t="array" ref="F140">IFERROR(INDEX('Base de données'!$A$1:$P$128,MATCH(ROW(B132),'Base de données'!$R:$R,0),6),"")</f>
        <v/>
      </c>
      <c r="G140" s="21" t="str">
        <f t="array" ref="G140">IFERROR(INDEX('Base de données'!$A$1:$P$128,MATCH(ROW(B132),'Base de données'!$R:$R,0),7),"")</f>
        <v/>
      </c>
      <c r="H140" s="19" t="str">
        <f t="array" ref="H140">IFERROR(INDEX('Base de données'!$A$1:$P$128,MATCH(ROW(B132),'Base de données'!$R:$R,0),8),"")</f>
        <v/>
      </c>
      <c r="I140" s="19" t="str">
        <f t="array" ref="I140">IFERROR(INDEX('Base de données'!$A$1:$P$128,MATCH(ROW(B132),'Base de données'!$R:$R,0),9),"")</f>
        <v/>
      </c>
      <c r="J140" s="19" t="str">
        <f t="array" ref="J140">IFERROR(INDEX('Base de données'!$A$1:$P$128,MATCH(ROW(B132),'Base de données'!$R:$R,0),10),"")</f>
        <v/>
      </c>
      <c r="K140" s="19" t="str">
        <f t="array" ref="K140">IFERROR(INDEX('Base de données'!$A$1:$P$128,MATCH(ROW(B132),'Base de données'!$R:$R,0),11),"")</f>
        <v/>
      </c>
      <c r="L140" s="19" t="str">
        <f t="array" ref="L140">IFERROR(INDEX('Base de données'!$A$1:$P$128,MATCH(ROW(B132),'Base de données'!$R:$R,0),12),"")</f>
        <v/>
      </c>
      <c r="M140" s="19" t="str">
        <f t="array" ref="M140">IFERROR(INDEX('Base de données'!$A$1:$P$128,MATCH(ROW(B132),'Base de données'!$R:$R,0),13),"")</f>
        <v/>
      </c>
      <c r="N140" s="19" t="str">
        <f t="array" ref="N140">IFERROR(INDEX('Base de données'!$A$1:$P$128,MATCH(ROW(B132),'Base de données'!$R:$R,0),14),"")</f>
        <v/>
      </c>
      <c r="O140" s="19" t="str">
        <f t="array" ref="O140">IFERROR(INDEX('Base de données'!$A$1:$P$128,MATCH(ROW(B132),'Base de données'!$R:$R,0),15),"")</f>
        <v/>
      </c>
      <c r="P140" s="19" t="str">
        <f t="array" ref="P140">IFERROR(INDEX('Base de données'!$A$1:$P$128,MATCH(ROW(B132),'Base de données'!$R:$R,0),16),"")</f>
        <v/>
      </c>
      <c r="Q140" s="11"/>
      <c r="R140" s="11"/>
      <c r="S140" s="11"/>
      <c r="T140" s="11"/>
      <c r="U140" s="11"/>
      <c r="V140" s="11"/>
      <c r="W140" s="11"/>
      <c r="X140" s="11"/>
      <c r="Y140" s="11"/>
      <c r="Z140" s="11"/>
    </row>
    <row r="141" spans="1:26" ht="16" x14ac:dyDescent="0.2">
      <c r="A141" s="19" t="str">
        <f t="array" ref="A141">IFERROR(INDEX('Base de données'!$A$1:$P$128,MATCH(ROW(B133),'Base de données'!R:R,0),1),"")</f>
        <v/>
      </c>
      <c r="B141" s="19" t="str">
        <f t="array" ref="B141">IFERROR(INDEX('Base de données'!$A$1:$P$128,MATCH(ROW(B133),'Base de données'!$R:$R,0),2),"")</f>
        <v/>
      </c>
      <c r="C141" s="19" t="str">
        <f t="array" ref="C141">IFERROR(INDEX('Base de données'!$A$1:$P$128,MATCH(ROW(B133),'Base de données'!$R:$R,0),3),"")</f>
        <v/>
      </c>
      <c r="D141" s="19" t="str">
        <f t="array" ref="D141">IFERROR(INDEX('Base de données'!$A$1:$P$128,MATCH(ROW(B133),'Base de données'!$R:$R,0),4),"")</f>
        <v/>
      </c>
      <c r="E141" s="19" t="str">
        <f t="array" ref="E141">IFERROR(INDEX('Base de données'!$A$1:$P$128,MATCH(ROW(B133),'Base de données'!$R:$R,0),5),"")</f>
        <v/>
      </c>
      <c r="F141" s="19" t="str">
        <f t="array" ref="F141">IFERROR(INDEX('Base de données'!$A$1:$P$128,MATCH(ROW(B133),'Base de données'!$R:$R,0),6),"")</f>
        <v/>
      </c>
      <c r="G141" s="21" t="str">
        <f t="array" ref="G141">IFERROR(INDEX('Base de données'!$A$1:$P$128,MATCH(ROW(B133),'Base de données'!$R:$R,0),7),"")</f>
        <v/>
      </c>
      <c r="H141" s="19" t="str">
        <f t="array" ref="H141">IFERROR(INDEX('Base de données'!$A$1:$P$128,MATCH(ROW(B133),'Base de données'!$R:$R,0),8),"")</f>
        <v/>
      </c>
      <c r="I141" s="19" t="str">
        <f t="array" ref="I141">IFERROR(INDEX('Base de données'!$A$1:$P$128,MATCH(ROW(B133),'Base de données'!$R:$R,0),9),"")</f>
        <v/>
      </c>
      <c r="J141" s="19" t="str">
        <f t="array" ref="J141">IFERROR(INDEX('Base de données'!$A$1:$P$128,MATCH(ROW(B133),'Base de données'!$R:$R,0),10),"")</f>
        <v/>
      </c>
      <c r="K141" s="19" t="str">
        <f t="array" ref="K141">IFERROR(INDEX('Base de données'!$A$1:$P$128,MATCH(ROW(B133),'Base de données'!$R:$R,0),11),"")</f>
        <v/>
      </c>
      <c r="L141" s="19" t="str">
        <f t="array" ref="L141">IFERROR(INDEX('Base de données'!$A$1:$P$128,MATCH(ROW(B133),'Base de données'!$R:$R,0),12),"")</f>
        <v/>
      </c>
      <c r="M141" s="19" t="str">
        <f t="array" ref="M141">IFERROR(INDEX('Base de données'!$A$1:$P$128,MATCH(ROW(B133),'Base de données'!$R:$R,0),13),"")</f>
        <v/>
      </c>
      <c r="N141" s="19" t="str">
        <f t="array" ref="N141">IFERROR(INDEX('Base de données'!$A$1:$P$128,MATCH(ROW(B133),'Base de données'!$R:$R,0),14),"")</f>
        <v/>
      </c>
      <c r="O141" s="19" t="str">
        <f t="array" ref="O141">IFERROR(INDEX('Base de données'!$A$1:$P$128,MATCH(ROW(B133),'Base de données'!$R:$R,0),15),"")</f>
        <v/>
      </c>
      <c r="P141" s="19" t="str">
        <f t="array" ref="P141">IFERROR(INDEX('Base de données'!$A$1:$P$128,MATCH(ROW(B133),'Base de données'!$R:$R,0),16),"")</f>
        <v/>
      </c>
      <c r="Q141" s="11"/>
      <c r="R141" s="11"/>
      <c r="S141" s="11"/>
      <c r="T141" s="11"/>
      <c r="U141" s="11"/>
      <c r="V141" s="11"/>
      <c r="W141" s="11"/>
      <c r="X141" s="11"/>
      <c r="Y141" s="11"/>
      <c r="Z141" s="11"/>
    </row>
    <row r="142" spans="1:26" ht="16" x14ac:dyDescent="0.2">
      <c r="A142" s="19" t="str">
        <f t="array" ref="A142">IFERROR(INDEX('Base de données'!$A$1:$P$128,MATCH(ROW(B134),'Base de données'!R:R,0),1),"")</f>
        <v/>
      </c>
      <c r="B142" s="19" t="str">
        <f t="array" ref="B142">IFERROR(INDEX('Base de données'!$A$1:$P$128,MATCH(ROW(B134),'Base de données'!$R:$R,0),2),"")</f>
        <v/>
      </c>
      <c r="C142" s="19" t="str">
        <f t="array" ref="C142">IFERROR(INDEX('Base de données'!$A$1:$P$128,MATCH(ROW(B134),'Base de données'!$R:$R,0),3),"")</f>
        <v/>
      </c>
      <c r="D142" s="19" t="str">
        <f t="array" ref="D142">IFERROR(INDEX('Base de données'!$A$1:$P$128,MATCH(ROW(B134),'Base de données'!$R:$R,0),4),"")</f>
        <v/>
      </c>
      <c r="E142" s="19" t="str">
        <f t="array" ref="E142">IFERROR(INDEX('Base de données'!$A$1:$P$128,MATCH(ROW(B134),'Base de données'!$R:$R,0),5),"")</f>
        <v/>
      </c>
      <c r="F142" s="19" t="str">
        <f t="array" ref="F142">IFERROR(INDEX('Base de données'!$A$1:$P$128,MATCH(ROW(B134),'Base de données'!$R:$R,0),6),"")</f>
        <v/>
      </c>
      <c r="G142" s="21" t="str">
        <f t="array" ref="G142">IFERROR(INDEX('Base de données'!$A$1:$P$128,MATCH(ROW(B134),'Base de données'!$R:$R,0),7),"")</f>
        <v/>
      </c>
      <c r="H142" s="19" t="str">
        <f t="array" ref="H142">IFERROR(INDEX('Base de données'!$A$1:$P$128,MATCH(ROW(B134),'Base de données'!$R:$R,0),8),"")</f>
        <v/>
      </c>
      <c r="I142" s="19" t="str">
        <f t="array" ref="I142">IFERROR(INDEX('Base de données'!$A$1:$P$128,MATCH(ROW(B134),'Base de données'!$R:$R,0),9),"")</f>
        <v/>
      </c>
      <c r="J142" s="19" t="str">
        <f t="array" ref="J142">IFERROR(INDEX('Base de données'!$A$1:$P$128,MATCH(ROW(B134),'Base de données'!$R:$R,0),10),"")</f>
        <v/>
      </c>
      <c r="K142" s="19" t="str">
        <f t="array" ref="K142">IFERROR(INDEX('Base de données'!$A$1:$P$128,MATCH(ROW(B134),'Base de données'!$R:$R,0),11),"")</f>
        <v/>
      </c>
      <c r="L142" s="19" t="str">
        <f t="array" ref="L142">IFERROR(INDEX('Base de données'!$A$1:$P$128,MATCH(ROW(B134),'Base de données'!$R:$R,0),12),"")</f>
        <v/>
      </c>
      <c r="M142" s="19" t="str">
        <f t="array" ref="M142">IFERROR(INDEX('Base de données'!$A$1:$P$128,MATCH(ROW(B134),'Base de données'!$R:$R,0),13),"")</f>
        <v/>
      </c>
      <c r="N142" s="19" t="str">
        <f t="array" ref="N142">IFERROR(INDEX('Base de données'!$A$1:$P$128,MATCH(ROW(B134),'Base de données'!$R:$R,0),14),"")</f>
        <v/>
      </c>
      <c r="O142" s="19" t="str">
        <f t="array" ref="O142">IFERROR(INDEX('Base de données'!$A$1:$P$128,MATCH(ROW(B134),'Base de données'!$R:$R,0),15),"")</f>
        <v/>
      </c>
      <c r="P142" s="19" t="str">
        <f t="array" ref="P142">IFERROR(INDEX('Base de données'!$A$1:$P$128,MATCH(ROW(B134),'Base de données'!$R:$R,0),16),"")</f>
        <v/>
      </c>
      <c r="Q142" s="11"/>
      <c r="R142" s="11"/>
      <c r="S142" s="11"/>
      <c r="T142" s="11"/>
      <c r="U142" s="11"/>
      <c r="V142" s="11"/>
      <c r="W142" s="11"/>
      <c r="X142" s="11"/>
      <c r="Y142" s="11"/>
      <c r="Z142" s="11"/>
    </row>
    <row r="143" spans="1:26" ht="16" x14ac:dyDescent="0.2">
      <c r="A143" s="19" t="str">
        <f t="array" ref="A143">IFERROR(INDEX('Base de données'!$A$1:$P$128,MATCH(ROW(B135),'Base de données'!R:R,0),1),"")</f>
        <v/>
      </c>
      <c r="B143" s="19" t="str">
        <f t="array" ref="B143">IFERROR(INDEX('Base de données'!$A$1:$P$128,MATCH(ROW(B135),'Base de données'!$R:$R,0),2),"")</f>
        <v/>
      </c>
      <c r="C143" s="19" t="str">
        <f t="array" ref="C143">IFERROR(INDEX('Base de données'!$A$1:$P$128,MATCH(ROW(B135),'Base de données'!$R:$R,0),3),"")</f>
        <v/>
      </c>
      <c r="D143" s="19" t="str">
        <f t="array" ref="D143">IFERROR(INDEX('Base de données'!$A$1:$P$128,MATCH(ROW(B135),'Base de données'!$R:$R,0),4),"")</f>
        <v/>
      </c>
      <c r="E143" s="19" t="str">
        <f t="array" ref="E143">IFERROR(INDEX('Base de données'!$A$1:$P$128,MATCH(ROW(B135),'Base de données'!$R:$R,0),5),"")</f>
        <v/>
      </c>
      <c r="F143" s="19" t="str">
        <f t="array" ref="F143">IFERROR(INDEX('Base de données'!$A$1:$P$128,MATCH(ROW(B135),'Base de données'!$R:$R,0),6),"")</f>
        <v/>
      </c>
      <c r="G143" s="21" t="str">
        <f t="array" ref="G143">IFERROR(INDEX('Base de données'!$A$1:$P$128,MATCH(ROW(B135),'Base de données'!$R:$R,0),7),"")</f>
        <v/>
      </c>
      <c r="H143" s="19" t="str">
        <f t="array" ref="H143">IFERROR(INDEX('Base de données'!$A$1:$P$128,MATCH(ROW(B135),'Base de données'!$R:$R,0),8),"")</f>
        <v/>
      </c>
      <c r="I143" s="19" t="str">
        <f t="array" ref="I143">IFERROR(INDEX('Base de données'!$A$1:$P$128,MATCH(ROW(B135),'Base de données'!$R:$R,0),9),"")</f>
        <v/>
      </c>
      <c r="J143" s="19" t="str">
        <f t="array" ref="J143">IFERROR(INDEX('Base de données'!$A$1:$P$128,MATCH(ROW(B135),'Base de données'!$R:$R,0),10),"")</f>
        <v/>
      </c>
      <c r="K143" s="19" t="str">
        <f t="array" ref="K143">IFERROR(INDEX('Base de données'!$A$1:$P$128,MATCH(ROW(B135),'Base de données'!$R:$R,0),11),"")</f>
        <v/>
      </c>
      <c r="L143" s="19" t="str">
        <f t="array" ref="L143">IFERROR(INDEX('Base de données'!$A$1:$P$128,MATCH(ROW(B135),'Base de données'!$R:$R,0),12),"")</f>
        <v/>
      </c>
      <c r="M143" s="19" t="str">
        <f t="array" ref="M143">IFERROR(INDEX('Base de données'!$A$1:$P$128,MATCH(ROW(B135),'Base de données'!$R:$R,0),13),"")</f>
        <v/>
      </c>
      <c r="N143" s="19" t="str">
        <f t="array" ref="N143">IFERROR(INDEX('Base de données'!$A$1:$P$128,MATCH(ROW(B135),'Base de données'!$R:$R,0),14),"")</f>
        <v/>
      </c>
      <c r="O143" s="19" t="str">
        <f t="array" ref="O143">IFERROR(INDEX('Base de données'!$A$1:$P$128,MATCH(ROW(B135),'Base de données'!$R:$R,0),15),"")</f>
        <v/>
      </c>
      <c r="P143" s="19" t="str">
        <f t="array" ref="P143">IFERROR(INDEX('Base de données'!$A$1:$P$128,MATCH(ROW(B135),'Base de données'!$R:$R,0),16),"")</f>
        <v/>
      </c>
      <c r="Q143" s="11"/>
      <c r="R143" s="11"/>
      <c r="S143" s="11"/>
      <c r="T143" s="11"/>
      <c r="U143" s="11"/>
      <c r="V143" s="11"/>
      <c r="W143" s="11"/>
      <c r="X143" s="11"/>
      <c r="Y143" s="11"/>
      <c r="Z143" s="11"/>
    </row>
    <row r="144" spans="1:26" ht="16" x14ac:dyDescent="0.2">
      <c r="A144" s="19" t="str">
        <f t="array" ref="A144">IFERROR(INDEX('Base de données'!$A$1:$P$128,MATCH(ROW(B136),'Base de données'!R:R,0),1),"")</f>
        <v/>
      </c>
      <c r="B144" s="19" t="str">
        <f t="array" ref="B144">IFERROR(INDEX('Base de données'!$A$1:$P$128,MATCH(ROW(B136),'Base de données'!$R:$R,0),2),"")</f>
        <v/>
      </c>
      <c r="C144" s="19" t="str">
        <f t="array" ref="C144">IFERROR(INDEX('Base de données'!$A$1:$P$128,MATCH(ROW(B136),'Base de données'!$R:$R,0),3),"")</f>
        <v/>
      </c>
      <c r="D144" s="19" t="str">
        <f t="array" ref="D144">IFERROR(INDEX('Base de données'!$A$1:$P$128,MATCH(ROW(B136),'Base de données'!$R:$R,0),4),"")</f>
        <v/>
      </c>
      <c r="E144" s="19" t="str">
        <f t="array" ref="E144">IFERROR(INDEX('Base de données'!$A$1:$P$128,MATCH(ROW(B136),'Base de données'!$R:$R,0),5),"")</f>
        <v/>
      </c>
      <c r="F144" s="19" t="str">
        <f t="array" ref="F144">IFERROR(INDEX('Base de données'!$A$1:$P$128,MATCH(ROW(B136),'Base de données'!$R:$R,0),6),"")</f>
        <v/>
      </c>
      <c r="G144" s="21" t="str">
        <f t="array" ref="G144">IFERROR(INDEX('Base de données'!$A$1:$P$128,MATCH(ROW(B136),'Base de données'!$R:$R,0),7),"")</f>
        <v/>
      </c>
      <c r="H144" s="19" t="str">
        <f t="array" ref="H144">IFERROR(INDEX('Base de données'!$A$1:$P$128,MATCH(ROW(B136),'Base de données'!$R:$R,0),8),"")</f>
        <v/>
      </c>
      <c r="I144" s="19" t="str">
        <f t="array" ref="I144">IFERROR(INDEX('Base de données'!$A$1:$P$128,MATCH(ROW(B136),'Base de données'!$R:$R,0),9),"")</f>
        <v/>
      </c>
      <c r="J144" s="19" t="str">
        <f t="array" ref="J144">IFERROR(INDEX('Base de données'!$A$1:$P$128,MATCH(ROW(B136),'Base de données'!$R:$R,0),10),"")</f>
        <v/>
      </c>
      <c r="K144" s="19" t="str">
        <f t="array" ref="K144">IFERROR(INDEX('Base de données'!$A$1:$P$128,MATCH(ROW(B136),'Base de données'!$R:$R,0),11),"")</f>
        <v/>
      </c>
      <c r="L144" s="19" t="str">
        <f t="array" ref="L144">IFERROR(INDEX('Base de données'!$A$1:$P$128,MATCH(ROW(B136),'Base de données'!$R:$R,0),12),"")</f>
        <v/>
      </c>
      <c r="M144" s="19" t="str">
        <f t="array" ref="M144">IFERROR(INDEX('Base de données'!$A$1:$P$128,MATCH(ROW(B136),'Base de données'!$R:$R,0),13),"")</f>
        <v/>
      </c>
      <c r="N144" s="19" t="str">
        <f t="array" ref="N144">IFERROR(INDEX('Base de données'!$A$1:$P$128,MATCH(ROW(B136),'Base de données'!$R:$R,0),14),"")</f>
        <v/>
      </c>
      <c r="O144" s="19" t="str">
        <f t="array" ref="O144">IFERROR(INDEX('Base de données'!$A$1:$P$128,MATCH(ROW(B136),'Base de données'!$R:$R,0),15),"")</f>
        <v/>
      </c>
      <c r="P144" s="19" t="str">
        <f t="array" ref="P144">IFERROR(INDEX('Base de données'!$A$1:$P$128,MATCH(ROW(B136),'Base de données'!$R:$R,0),16),"")</f>
        <v/>
      </c>
      <c r="Q144" s="11"/>
      <c r="R144" s="11"/>
      <c r="S144" s="11"/>
      <c r="T144" s="11"/>
      <c r="U144" s="11"/>
      <c r="V144" s="11"/>
      <c r="W144" s="11"/>
      <c r="X144" s="11"/>
      <c r="Y144" s="11"/>
      <c r="Z144" s="11"/>
    </row>
    <row r="145" spans="1:26" ht="16" x14ac:dyDescent="0.2">
      <c r="A145" s="11"/>
      <c r="B145" s="11"/>
      <c r="C145" s="11"/>
      <c r="D145" s="11"/>
      <c r="E145" s="11"/>
      <c r="F145" s="11"/>
      <c r="G145" s="22"/>
      <c r="H145" s="11"/>
      <c r="I145" s="11"/>
      <c r="J145" s="11"/>
      <c r="K145" s="11"/>
      <c r="L145" s="11"/>
      <c r="M145" s="11"/>
      <c r="N145" s="11"/>
      <c r="O145" s="11"/>
      <c r="P145" s="11"/>
      <c r="Q145" s="11"/>
      <c r="R145" s="11"/>
      <c r="S145" s="11"/>
      <c r="T145" s="11"/>
      <c r="U145" s="11"/>
      <c r="V145" s="11"/>
      <c r="W145" s="11"/>
      <c r="X145" s="11"/>
      <c r="Y145" s="11"/>
      <c r="Z145" s="11"/>
    </row>
    <row r="146" spans="1:26" ht="16" x14ac:dyDescent="0.2">
      <c r="A146" s="11"/>
      <c r="B146" s="11"/>
      <c r="C146" s="11"/>
      <c r="D146" s="11"/>
      <c r="E146" s="11"/>
      <c r="F146" s="11"/>
      <c r="G146" s="22"/>
      <c r="H146" s="11"/>
      <c r="I146" s="11"/>
      <c r="J146" s="11"/>
      <c r="K146" s="11"/>
      <c r="L146" s="11"/>
      <c r="M146" s="11"/>
      <c r="N146" s="11"/>
      <c r="O146" s="11"/>
      <c r="P146" s="11"/>
      <c r="Q146" s="11"/>
      <c r="R146" s="11"/>
      <c r="S146" s="11"/>
      <c r="T146" s="11"/>
      <c r="U146" s="11"/>
      <c r="V146" s="11"/>
      <c r="W146" s="11"/>
      <c r="X146" s="11"/>
      <c r="Y146" s="11"/>
      <c r="Z146" s="11"/>
    </row>
    <row r="147" spans="1:26" ht="16" x14ac:dyDescent="0.2">
      <c r="A147" s="11"/>
      <c r="B147" s="11"/>
      <c r="C147" s="11"/>
      <c r="D147" s="11"/>
      <c r="E147" s="11"/>
      <c r="F147" s="11"/>
      <c r="G147" s="22"/>
      <c r="H147" s="11"/>
      <c r="I147" s="11"/>
      <c r="J147" s="11"/>
      <c r="K147" s="11"/>
      <c r="L147" s="11"/>
      <c r="M147" s="11"/>
      <c r="N147" s="11"/>
      <c r="O147" s="11"/>
      <c r="P147" s="11"/>
      <c r="Q147" s="11"/>
      <c r="R147" s="11"/>
      <c r="S147" s="11"/>
      <c r="T147" s="11"/>
      <c r="U147" s="11"/>
      <c r="V147" s="11"/>
      <c r="W147" s="11"/>
      <c r="X147" s="11"/>
      <c r="Y147" s="11"/>
      <c r="Z147" s="11"/>
    </row>
    <row r="148" spans="1:26" ht="16" x14ac:dyDescent="0.2">
      <c r="A148" s="11"/>
      <c r="B148" s="11"/>
      <c r="C148" s="11"/>
      <c r="D148" s="11"/>
      <c r="E148" s="11"/>
      <c r="F148" s="11"/>
      <c r="G148" s="22"/>
      <c r="H148" s="11"/>
      <c r="I148" s="11"/>
      <c r="J148" s="11"/>
      <c r="K148" s="11"/>
      <c r="L148" s="11"/>
      <c r="M148" s="11"/>
      <c r="N148" s="11"/>
      <c r="O148" s="11"/>
      <c r="P148" s="11"/>
      <c r="Q148" s="11"/>
      <c r="R148" s="11"/>
      <c r="S148" s="11"/>
      <c r="T148" s="11"/>
      <c r="U148" s="11"/>
      <c r="V148" s="11"/>
      <c r="W148" s="11"/>
      <c r="X148" s="11"/>
      <c r="Y148" s="11"/>
      <c r="Z148" s="11"/>
    </row>
    <row r="149" spans="1:26" ht="16" x14ac:dyDescent="0.2">
      <c r="A149" s="11"/>
      <c r="B149" s="11"/>
      <c r="C149" s="11"/>
      <c r="D149" s="11"/>
      <c r="E149" s="11"/>
      <c r="F149" s="11"/>
      <c r="G149" s="22"/>
      <c r="H149" s="11"/>
      <c r="I149" s="11"/>
      <c r="J149" s="11"/>
      <c r="K149" s="11"/>
      <c r="L149" s="11"/>
      <c r="M149" s="11"/>
      <c r="N149" s="11"/>
      <c r="O149" s="11"/>
      <c r="P149" s="11"/>
      <c r="Q149" s="11"/>
      <c r="R149" s="11"/>
      <c r="S149" s="11"/>
      <c r="T149" s="11"/>
      <c r="U149" s="11"/>
      <c r="V149" s="11"/>
      <c r="W149" s="11"/>
      <c r="X149" s="11"/>
      <c r="Y149" s="11"/>
      <c r="Z149" s="11"/>
    </row>
    <row r="150" spans="1:26" ht="16" x14ac:dyDescent="0.2">
      <c r="A150" s="11"/>
      <c r="B150" s="11"/>
      <c r="C150" s="11"/>
      <c r="D150" s="11"/>
      <c r="E150" s="11"/>
      <c r="F150" s="11"/>
      <c r="G150" s="22"/>
      <c r="H150" s="11"/>
      <c r="I150" s="11"/>
      <c r="J150" s="11"/>
      <c r="K150" s="11"/>
      <c r="L150" s="11"/>
      <c r="M150" s="11"/>
      <c r="N150" s="11"/>
      <c r="O150" s="11"/>
      <c r="P150" s="11"/>
      <c r="Q150" s="11"/>
      <c r="R150" s="11"/>
      <c r="S150" s="11"/>
      <c r="T150" s="11"/>
      <c r="U150" s="11"/>
      <c r="V150" s="11"/>
      <c r="W150" s="11"/>
      <c r="X150" s="11"/>
      <c r="Y150" s="11"/>
      <c r="Z150" s="11"/>
    </row>
    <row r="151" spans="1:26" ht="16" x14ac:dyDescent="0.2">
      <c r="A151" s="11"/>
      <c r="B151" s="11"/>
      <c r="C151" s="11"/>
      <c r="D151" s="11"/>
      <c r="E151" s="11"/>
      <c r="F151" s="11"/>
      <c r="G151" s="22"/>
      <c r="H151" s="11"/>
      <c r="I151" s="11"/>
      <c r="J151" s="11"/>
      <c r="K151" s="11"/>
      <c r="L151" s="11"/>
      <c r="M151" s="11"/>
      <c r="N151" s="11"/>
      <c r="O151" s="11"/>
      <c r="P151" s="11"/>
      <c r="Q151" s="11"/>
      <c r="R151" s="11"/>
      <c r="S151" s="11"/>
      <c r="T151" s="11"/>
      <c r="U151" s="11"/>
      <c r="V151" s="11"/>
      <c r="W151" s="11"/>
      <c r="X151" s="11"/>
      <c r="Y151" s="11"/>
      <c r="Z151" s="11"/>
    </row>
    <row r="152" spans="1:26" ht="16" x14ac:dyDescent="0.2">
      <c r="A152" s="11"/>
      <c r="B152" s="11"/>
      <c r="C152" s="11"/>
      <c r="D152" s="11"/>
      <c r="E152" s="11"/>
      <c r="F152" s="11"/>
      <c r="G152" s="22"/>
      <c r="H152" s="11"/>
      <c r="I152" s="11"/>
      <c r="J152" s="11"/>
      <c r="K152" s="11"/>
      <c r="L152" s="11"/>
      <c r="M152" s="11"/>
      <c r="N152" s="11"/>
      <c r="O152" s="11"/>
      <c r="P152" s="11"/>
      <c r="Q152" s="11"/>
      <c r="R152" s="11"/>
      <c r="S152" s="11"/>
      <c r="T152" s="11"/>
      <c r="U152" s="11"/>
      <c r="V152" s="11"/>
      <c r="W152" s="11"/>
      <c r="X152" s="11"/>
      <c r="Y152" s="11"/>
      <c r="Z152" s="11"/>
    </row>
    <row r="153" spans="1:26" ht="16" x14ac:dyDescent="0.2">
      <c r="A153" s="11"/>
      <c r="B153" s="11"/>
      <c r="C153" s="11"/>
      <c r="D153" s="11"/>
      <c r="E153" s="11"/>
      <c r="F153" s="11"/>
      <c r="G153" s="22"/>
      <c r="H153" s="11"/>
      <c r="I153" s="11"/>
      <c r="J153" s="11"/>
      <c r="K153" s="11"/>
      <c r="L153" s="11"/>
      <c r="M153" s="11"/>
      <c r="N153" s="11"/>
      <c r="O153" s="11"/>
      <c r="P153" s="11"/>
      <c r="Q153" s="11"/>
      <c r="R153" s="11"/>
      <c r="S153" s="11"/>
      <c r="T153" s="11"/>
      <c r="U153" s="11"/>
      <c r="V153" s="11"/>
      <c r="W153" s="11"/>
      <c r="X153" s="11"/>
      <c r="Y153" s="11"/>
      <c r="Z153" s="11"/>
    </row>
    <row r="154" spans="1:26" ht="16" x14ac:dyDescent="0.2">
      <c r="A154" s="11"/>
      <c r="B154" s="11"/>
      <c r="C154" s="11"/>
      <c r="D154" s="11"/>
      <c r="E154" s="11"/>
      <c r="F154" s="11"/>
      <c r="G154" s="22"/>
      <c r="H154" s="11"/>
      <c r="I154" s="11"/>
      <c r="J154" s="11"/>
      <c r="K154" s="11"/>
      <c r="L154" s="11"/>
      <c r="M154" s="11"/>
      <c r="N154" s="11"/>
      <c r="O154" s="11"/>
      <c r="P154" s="11"/>
      <c r="Q154" s="11"/>
      <c r="R154" s="11"/>
      <c r="S154" s="11"/>
      <c r="T154" s="11"/>
      <c r="U154" s="11"/>
      <c r="V154" s="11"/>
      <c r="W154" s="11"/>
      <c r="X154" s="11"/>
      <c r="Y154" s="11"/>
      <c r="Z154" s="11"/>
    </row>
    <row r="155" spans="1:26" ht="16" x14ac:dyDescent="0.2">
      <c r="A155" s="11"/>
      <c r="B155" s="11"/>
      <c r="C155" s="11"/>
      <c r="D155" s="11"/>
      <c r="E155" s="11"/>
      <c r="F155" s="11"/>
      <c r="G155" s="22"/>
      <c r="H155" s="11"/>
      <c r="I155" s="11"/>
      <c r="J155" s="11"/>
      <c r="K155" s="11"/>
      <c r="L155" s="11"/>
      <c r="M155" s="11"/>
      <c r="N155" s="11"/>
      <c r="O155" s="11"/>
      <c r="P155" s="11"/>
      <c r="Q155" s="11"/>
      <c r="R155" s="11"/>
      <c r="S155" s="11"/>
      <c r="T155" s="11"/>
      <c r="U155" s="11"/>
      <c r="V155" s="11"/>
      <c r="W155" s="11"/>
      <c r="X155" s="11"/>
      <c r="Y155" s="11"/>
      <c r="Z155" s="11"/>
    </row>
    <row r="156" spans="1:26" ht="16" x14ac:dyDescent="0.2">
      <c r="A156" s="11"/>
      <c r="B156" s="11"/>
      <c r="C156" s="11"/>
      <c r="D156" s="11"/>
      <c r="E156" s="11"/>
      <c r="F156" s="11"/>
      <c r="G156" s="22"/>
      <c r="H156" s="11"/>
      <c r="I156" s="11"/>
      <c r="J156" s="11"/>
      <c r="K156" s="11"/>
      <c r="L156" s="11"/>
      <c r="M156" s="11"/>
      <c r="N156" s="11"/>
      <c r="O156" s="11"/>
      <c r="P156" s="11"/>
      <c r="Q156" s="11"/>
      <c r="R156" s="11"/>
      <c r="S156" s="11"/>
      <c r="T156" s="11"/>
      <c r="U156" s="11"/>
      <c r="V156" s="11"/>
      <c r="W156" s="11"/>
      <c r="X156" s="11"/>
      <c r="Y156" s="11"/>
      <c r="Z156" s="11"/>
    </row>
    <row r="157" spans="1:26" ht="16" x14ac:dyDescent="0.2">
      <c r="A157" s="11"/>
      <c r="B157" s="11"/>
      <c r="C157" s="11"/>
      <c r="D157" s="11"/>
      <c r="E157" s="11"/>
      <c r="F157" s="11"/>
      <c r="G157" s="22"/>
      <c r="H157" s="11"/>
      <c r="I157" s="11"/>
      <c r="J157" s="11"/>
      <c r="K157" s="11"/>
      <c r="L157" s="11"/>
      <c r="M157" s="11"/>
      <c r="N157" s="11"/>
      <c r="O157" s="11"/>
      <c r="P157" s="11"/>
      <c r="Q157" s="11"/>
      <c r="R157" s="11"/>
      <c r="S157" s="11"/>
      <c r="T157" s="11"/>
      <c r="U157" s="11"/>
      <c r="V157" s="11"/>
      <c r="W157" s="11"/>
      <c r="X157" s="11"/>
      <c r="Y157" s="11"/>
      <c r="Z157" s="11"/>
    </row>
    <row r="158" spans="1:26" ht="16" x14ac:dyDescent="0.2">
      <c r="A158" s="11"/>
      <c r="B158" s="11"/>
      <c r="C158" s="11"/>
      <c r="D158" s="11"/>
      <c r="E158" s="11"/>
      <c r="F158" s="11"/>
      <c r="G158" s="22"/>
      <c r="H158" s="11"/>
      <c r="I158" s="11"/>
      <c r="J158" s="11"/>
      <c r="K158" s="11"/>
      <c r="L158" s="11"/>
      <c r="M158" s="11"/>
      <c r="N158" s="11"/>
      <c r="O158" s="11"/>
      <c r="P158" s="11"/>
      <c r="Q158" s="11"/>
      <c r="R158" s="11"/>
      <c r="S158" s="11"/>
      <c r="T158" s="11"/>
      <c r="U158" s="11"/>
      <c r="V158" s="11"/>
      <c r="W158" s="11"/>
      <c r="X158" s="11"/>
      <c r="Y158" s="11"/>
      <c r="Z158" s="11"/>
    </row>
    <row r="159" spans="1:26" ht="16" x14ac:dyDescent="0.2">
      <c r="A159" s="11"/>
      <c r="B159" s="11"/>
      <c r="C159" s="11"/>
      <c r="D159" s="11"/>
      <c r="E159" s="11"/>
      <c r="F159" s="11"/>
      <c r="G159" s="22"/>
      <c r="H159" s="11"/>
      <c r="I159" s="11"/>
      <c r="J159" s="11"/>
      <c r="K159" s="11"/>
      <c r="L159" s="11"/>
      <c r="M159" s="11"/>
      <c r="N159" s="11"/>
      <c r="O159" s="11"/>
      <c r="P159" s="11"/>
      <c r="Q159" s="11"/>
      <c r="R159" s="11"/>
      <c r="S159" s="11"/>
      <c r="T159" s="11"/>
      <c r="U159" s="11"/>
      <c r="V159" s="11"/>
      <c r="W159" s="11"/>
      <c r="X159" s="11"/>
      <c r="Y159" s="11"/>
      <c r="Z159" s="11"/>
    </row>
    <row r="160" spans="1:26" ht="16" x14ac:dyDescent="0.2">
      <c r="A160" s="11"/>
      <c r="B160" s="11"/>
      <c r="C160" s="11"/>
      <c r="D160" s="11"/>
      <c r="E160" s="11"/>
      <c r="F160" s="11"/>
      <c r="G160" s="22"/>
      <c r="H160" s="11"/>
      <c r="I160" s="11"/>
      <c r="J160" s="11"/>
      <c r="K160" s="11"/>
      <c r="L160" s="11"/>
      <c r="M160" s="11"/>
      <c r="N160" s="11"/>
      <c r="O160" s="11"/>
      <c r="P160" s="11"/>
      <c r="Q160" s="11"/>
      <c r="R160" s="11"/>
      <c r="S160" s="11"/>
      <c r="T160" s="11"/>
      <c r="U160" s="11"/>
      <c r="V160" s="11"/>
      <c r="W160" s="11"/>
      <c r="X160" s="11"/>
      <c r="Y160" s="11"/>
      <c r="Z160" s="11"/>
    </row>
    <row r="161" spans="1:26" ht="16" x14ac:dyDescent="0.2">
      <c r="A161" s="11"/>
      <c r="B161" s="11"/>
      <c r="C161" s="11"/>
      <c r="D161" s="11"/>
      <c r="E161" s="11"/>
      <c r="F161" s="11"/>
      <c r="G161" s="22"/>
      <c r="H161" s="11"/>
      <c r="I161" s="11"/>
      <c r="J161" s="11"/>
      <c r="K161" s="11"/>
      <c r="L161" s="11"/>
      <c r="M161" s="11"/>
      <c r="N161" s="11"/>
      <c r="O161" s="11"/>
      <c r="P161" s="11"/>
      <c r="Q161" s="11"/>
      <c r="R161" s="11"/>
      <c r="S161" s="11"/>
      <c r="T161" s="11"/>
      <c r="U161" s="11"/>
      <c r="V161" s="11"/>
      <c r="W161" s="11"/>
      <c r="X161" s="11"/>
      <c r="Y161" s="11"/>
      <c r="Z161" s="11"/>
    </row>
    <row r="162" spans="1:26" ht="16" x14ac:dyDescent="0.2">
      <c r="A162" s="11"/>
      <c r="B162" s="11"/>
      <c r="C162" s="11"/>
      <c r="D162" s="11"/>
      <c r="E162" s="11"/>
      <c r="F162" s="11"/>
      <c r="G162" s="22"/>
      <c r="H162" s="11"/>
      <c r="I162" s="11"/>
      <c r="J162" s="11"/>
      <c r="K162" s="11"/>
      <c r="L162" s="11"/>
      <c r="M162" s="11"/>
      <c r="N162" s="11"/>
      <c r="O162" s="11"/>
      <c r="P162" s="11"/>
      <c r="Q162" s="11"/>
      <c r="R162" s="11"/>
      <c r="S162" s="11"/>
      <c r="T162" s="11"/>
      <c r="U162" s="11"/>
      <c r="V162" s="11"/>
      <c r="W162" s="11"/>
      <c r="X162" s="11"/>
      <c r="Y162" s="11"/>
      <c r="Z162" s="11"/>
    </row>
    <row r="163" spans="1:26" ht="16" x14ac:dyDescent="0.2">
      <c r="A163" s="11"/>
      <c r="B163" s="11"/>
      <c r="C163" s="11"/>
      <c r="D163" s="11"/>
      <c r="E163" s="11"/>
      <c r="F163" s="11"/>
      <c r="G163" s="22"/>
      <c r="H163" s="11"/>
      <c r="I163" s="11"/>
      <c r="J163" s="11"/>
      <c r="K163" s="11"/>
      <c r="L163" s="11"/>
      <c r="M163" s="11"/>
      <c r="N163" s="11"/>
      <c r="O163" s="11"/>
      <c r="P163" s="11"/>
      <c r="Q163" s="11"/>
      <c r="R163" s="11"/>
      <c r="S163" s="11"/>
      <c r="T163" s="11"/>
      <c r="U163" s="11"/>
      <c r="V163" s="11"/>
      <c r="W163" s="11"/>
      <c r="X163" s="11"/>
      <c r="Y163" s="11"/>
      <c r="Z163" s="11"/>
    </row>
    <row r="164" spans="1:26" ht="16" x14ac:dyDescent="0.2">
      <c r="A164" s="11"/>
      <c r="B164" s="11"/>
      <c r="C164" s="11"/>
      <c r="D164" s="11"/>
      <c r="E164" s="11"/>
      <c r="F164" s="11"/>
      <c r="G164" s="22"/>
      <c r="H164" s="11"/>
      <c r="I164" s="11"/>
      <c r="J164" s="11"/>
      <c r="K164" s="11"/>
      <c r="L164" s="11"/>
      <c r="M164" s="11"/>
      <c r="N164" s="11"/>
      <c r="O164" s="11"/>
      <c r="P164" s="11"/>
      <c r="Q164" s="11"/>
      <c r="R164" s="11"/>
      <c r="S164" s="11"/>
      <c r="T164" s="11"/>
      <c r="U164" s="11"/>
      <c r="V164" s="11"/>
      <c r="W164" s="11"/>
      <c r="X164" s="11"/>
      <c r="Y164" s="11"/>
      <c r="Z164" s="11"/>
    </row>
    <row r="165" spans="1:26" ht="16" x14ac:dyDescent="0.2">
      <c r="A165" s="11"/>
      <c r="B165" s="11"/>
      <c r="C165" s="11"/>
      <c r="D165" s="11"/>
      <c r="E165" s="11"/>
      <c r="F165" s="11"/>
      <c r="G165" s="22"/>
      <c r="H165" s="11"/>
      <c r="I165" s="11"/>
      <c r="J165" s="11"/>
      <c r="K165" s="11"/>
      <c r="L165" s="11"/>
      <c r="M165" s="11"/>
      <c r="N165" s="11"/>
      <c r="O165" s="11"/>
      <c r="P165" s="11"/>
      <c r="Q165" s="11"/>
      <c r="R165" s="11"/>
      <c r="S165" s="11"/>
      <c r="T165" s="11"/>
      <c r="U165" s="11"/>
      <c r="V165" s="11"/>
      <c r="W165" s="11"/>
      <c r="X165" s="11"/>
      <c r="Y165" s="11"/>
      <c r="Z165" s="11"/>
    </row>
    <row r="166" spans="1:26" ht="16" x14ac:dyDescent="0.2">
      <c r="A166" s="11"/>
      <c r="B166" s="11"/>
      <c r="C166" s="11"/>
      <c r="D166" s="11"/>
      <c r="E166" s="11"/>
      <c r="F166" s="11"/>
      <c r="G166" s="22"/>
      <c r="H166" s="11"/>
      <c r="I166" s="11"/>
      <c r="J166" s="11"/>
      <c r="K166" s="11"/>
      <c r="L166" s="11"/>
      <c r="M166" s="11"/>
      <c r="N166" s="11"/>
      <c r="O166" s="11"/>
      <c r="P166" s="11"/>
      <c r="Q166" s="11"/>
      <c r="R166" s="11"/>
      <c r="S166" s="11"/>
      <c r="T166" s="11"/>
      <c r="U166" s="11"/>
      <c r="V166" s="11"/>
      <c r="W166" s="11"/>
      <c r="X166" s="11"/>
      <c r="Y166" s="11"/>
      <c r="Z166" s="11"/>
    </row>
    <row r="167" spans="1:26" ht="16" x14ac:dyDescent="0.2">
      <c r="A167" s="11"/>
      <c r="B167" s="11"/>
      <c r="C167" s="11"/>
      <c r="D167" s="11"/>
      <c r="E167" s="11"/>
      <c r="F167" s="11"/>
      <c r="G167" s="22"/>
      <c r="H167" s="11"/>
      <c r="I167" s="11"/>
      <c r="J167" s="11"/>
      <c r="K167" s="11"/>
      <c r="L167" s="11"/>
      <c r="M167" s="11"/>
      <c r="N167" s="11"/>
      <c r="O167" s="11"/>
      <c r="P167" s="11"/>
      <c r="Q167" s="11"/>
      <c r="R167" s="11"/>
      <c r="S167" s="11"/>
      <c r="T167" s="11"/>
      <c r="U167" s="11"/>
      <c r="V167" s="11"/>
      <c r="W167" s="11"/>
      <c r="X167" s="11"/>
      <c r="Y167" s="11"/>
      <c r="Z167" s="11"/>
    </row>
    <row r="168" spans="1:26" ht="16" x14ac:dyDescent="0.2">
      <c r="A168" s="11"/>
      <c r="B168" s="11"/>
      <c r="C168" s="11"/>
      <c r="D168" s="11"/>
      <c r="E168" s="11"/>
      <c r="F168" s="11"/>
      <c r="G168" s="22"/>
      <c r="H168" s="11"/>
      <c r="I168" s="11"/>
      <c r="J168" s="11"/>
      <c r="K168" s="11"/>
      <c r="L168" s="11"/>
      <c r="M168" s="11"/>
      <c r="N168" s="11"/>
      <c r="O168" s="11"/>
      <c r="P168" s="11"/>
      <c r="Q168" s="11"/>
      <c r="R168" s="11"/>
      <c r="S168" s="11"/>
      <c r="T168" s="11"/>
      <c r="U168" s="11"/>
      <c r="V168" s="11"/>
      <c r="W168" s="11"/>
      <c r="X168" s="11"/>
      <c r="Y168" s="11"/>
      <c r="Z168" s="11"/>
    </row>
    <row r="169" spans="1:26" ht="16" x14ac:dyDescent="0.2">
      <c r="A169" s="11"/>
      <c r="B169" s="11"/>
      <c r="C169" s="11"/>
      <c r="D169" s="11"/>
      <c r="E169" s="11"/>
      <c r="F169" s="11"/>
      <c r="G169" s="22"/>
      <c r="H169" s="11"/>
      <c r="I169" s="11"/>
      <c r="J169" s="11"/>
      <c r="K169" s="11"/>
      <c r="L169" s="11"/>
      <c r="M169" s="11"/>
      <c r="N169" s="11"/>
      <c r="O169" s="11"/>
      <c r="P169" s="11"/>
      <c r="Q169" s="11"/>
      <c r="R169" s="11"/>
      <c r="S169" s="11"/>
      <c r="T169" s="11"/>
      <c r="U169" s="11"/>
      <c r="V169" s="11"/>
      <c r="W169" s="11"/>
      <c r="X169" s="11"/>
      <c r="Y169" s="11"/>
      <c r="Z169" s="11"/>
    </row>
    <row r="170" spans="1:26" ht="16" x14ac:dyDescent="0.2">
      <c r="A170" s="11"/>
      <c r="B170" s="11"/>
      <c r="C170" s="11"/>
      <c r="D170" s="11"/>
      <c r="E170" s="11"/>
      <c r="F170" s="11"/>
      <c r="G170" s="22"/>
      <c r="H170" s="11"/>
      <c r="I170" s="11"/>
      <c r="J170" s="11"/>
      <c r="K170" s="11"/>
      <c r="L170" s="11"/>
      <c r="M170" s="11"/>
      <c r="N170" s="11"/>
      <c r="O170" s="11"/>
      <c r="P170" s="11"/>
      <c r="Q170" s="11"/>
      <c r="R170" s="11"/>
      <c r="S170" s="11"/>
      <c r="T170" s="11"/>
      <c r="U170" s="11"/>
      <c r="V170" s="11"/>
      <c r="W170" s="11"/>
      <c r="X170" s="11"/>
      <c r="Y170" s="11"/>
      <c r="Z170" s="11"/>
    </row>
    <row r="171" spans="1:26" ht="16" x14ac:dyDescent="0.2">
      <c r="A171" s="11"/>
      <c r="B171" s="11"/>
      <c r="C171" s="11"/>
      <c r="D171" s="11"/>
      <c r="E171" s="11"/>
      <c r="F171" s="11"/>
      <c r="G171" s="22"/>
      <c r="H171" s="11"/>
      <c r="I171" s="11"/>
      <c r="J171" s="11"/>
      <c r="K171" s="11"/>
      <c r="L171" s="11"/>
      <c r="M171" s="11"/>
      <c r="N171" s="11"/>
      <c r="O171" s="11"/>
      <c r="P171" s="11"/>
      <c r="Q171" s="11"/>
      <c r="R171" s="11"/>
      <c r="S171" s="11"/>
      <c r="T171" s="11"/>
      <c r="U171" s="11"/>
      <c r="V171" s="11"/>
      <c r="W171" s="11"/>
      <c r="X171" s="11"/>
      <c r="Y171" s="11"/>
      <c r="Z171" s="11"/>
    </row>
    <row r="172" spans="1:26" ht="16" x14ac:dyDescent="0.2">
      <c r="A172" s="11"/>
      <c r="B172" s="11"/>
      <c r="C172" s="11"/>
      <c r="D172" s="11"/>
      <c r="E172" s="11"/>
      <c r="F172" s="11"/>
      <c r="G172" s="22"/>
      <c r="H172" s="11"/>
      <c r="I172" s="11"/>
      <c r="J172" s="11"/>
      <c r="K172" s="11"/>
      <c r="L172" s="11"/>
      <c r="M172" s="11"/>
      <c r="N172" s="11"/>
      <c r="O172" s="11"/>
      <c r="P172" s="11"/>
      <c r="Q172" s="11"/>
      <c r="R172" s="11"/>
      <c r="S172" s="11"/>
      <c r="T172" s="11"/>
      <c r="U172" s="11"/>
      <c r="V172" s="11"/>
      <c r="W172" s="11"/>
      <c r="X172" s="11"/>
      <c r="Y172" s="11"/>
      <c r="Z172" s="11"/>
    </row>
    <row r="173" spans="1:26" ht="16" x14ac:dyDescent="0.2">
      <c r="A173" s="11"/>
      <c r="B173" s="11"/>
      <c r="C173" s="11"/>
      <c r="D173" s="11"/>
      <c r="E173" s="11"/>
      <c r="F173" s="11"/>
      <c r="G173" s="22"/>
      <c r="H173" s="11"/>
      <c r="I173" s="11"/>
      <c r="J173" s="11"/>
      <c r="K173" s="11"/>
      <c r="L173" s="11"/>
      <c r="M173" s="11"/>
      <c r="N173" s="11"/>
      <c r="O173" s="11"/>
      <c r="P173" s="11"/>
      <c r="Q173" s="11"/>
      <c r="R173" s="11"/>
      <c r="S173" s="11"/>
      <c r="T173" s="11"/>
      <c r="U173" s="11"/>
      <c r="V173" s="11"/>
      <c r="W173" s="11"/>
      <c r="X173" s="11"/>
      <c r="Y173" s="11"/>
      <c r="Z173" s="11"/>
    </row>
    <row r="174" spans="1:26" ht="16" x14ac:dyDescent="0.2">
      <c r="A174" s="11"/>
      <c r="B174" s="11"/>
      <c r="C174" s="11"/>
      <c r="D174" s="11"/>
      <c r="E174" s="11"/>
      <c r="F174" s="11"/>
      <c r="G174" s="22"/>
      <c r="H174" s="11"/>
      <c r="I174" s="11"/>
      <c r="J174" s="11"/>
      <c r="K174" s="11"/>
      <c r="L174" s="11"/>
      <c r="M174" s="11"/>
      <c r="N174" s="11"/>
      <c r="O174" s="11"/>
      <c r="P174" s="11"/>
      <c r="Q174" s="11"/>
      <c r="R174" s="11"/>
      <c r="S174" s="11"/>
      <c r="T174" s="11"/>
      <c r="U174" s="11"/>
      <c r="V174" s="11"/>
      <c r="W174" s="11"/>
      <c r="X174" s="11"/>
      <c r="Y174" s="11"/>
      <c r="Z174" s="11"/>
    </row>
    <row r="175" spans="1:26" ht="16" x14ac:dyDescent="0.2">
      <c r="A175" s="11"/>
      <c r="B175" s="11"/>
      <c r="C175" s="11"/>
      <c r="D175" s="11"/>
      <c r="E175" s="11"/>
      <c r="F175" s="11"/>
      <c r="G175" s="22"/>
      <c r="H175" s="11"/>
      <c r="I175" s="11"/>
      <c r="J175" s="11"/>
      <c r="K175" s="11"/>
      <c r="L175" s="11"/>
      <c r="M175" s="11"/>
      <c r="N175" s="11"/>
      <c r="O175" s="11"/>
      <c r="P175" s="11"/>
      <c r="Q175" s="11"/>
      <c r="R175" s="11"/>
      <c r="S175" s="11"/>
      <c r="T175" s="11"/>
      <c r="U175" s="11"/>
      <c r="V175" s="11"/>
      <c r="W175" s="11"/>
      <c r="X175" s="11"/>
      <c r="Y175" s="11"/>
      <c r="Z175" s="11"/>
    </row>
    <row r="176" spans="1:26" ht="16" x14ac:dyDescent="0.2">
      <c r="A176" s="11"/>
      <c r="B176" s="11"/>
      <c r="C176" s="11"/>
      <c r="D176" s="11"/>
      <c r="E176" s="11"/>
      <c r="F176" s="11"/>
      <c r="G176" s="22"/>
      <c r="H176" s="11"/>
      <c r="I176" s="11"/>
      <c r="J176" s="11"/>
      <c r="K176" s="11"/>
      <c r="L176" s="11"/>
      <c r="M176" s="11"/>
      <c r="N176" s="11"/>
      <c r="O176" s="11"/>
      <c r="P176" s="11"/>
      <c r="Q176" s="11"/>
      <c r="R176" s="11"/>
      <c r="S176" s="11"/>
      <c r="T176" s="11"/>
      <c r="U176" s="11"/>
      <c r="V176" s="11"/>
      <c r="W176" s="11"/>
      <c r="X176" s="11"/>
      <c r="Y176" s="11"/>
      <c r="Z176" s="11"/>
    </row>
    <row r="177" spans="1:26" ht="16" x14ac:dyDescent="0.2">
      <c r="A177" s="11"/>
      <c r="B177" s="11"/>
      <c r="C177" s="11"/>
      <c r="D177" s="11"/>
      <c r="E177" s="11"/>
      <c r="F177" s="11"/>
      <c r="G177" s="22"/>
      <c r="H177" s="11"/>
      <c r="I177" s="11"/>
      <c r="J177" s="11"/>
      <c r="K177" s="11"/>
      <c r="L177" s="11"/>
      <c r="M177" s="11"/>
      <c r="N177" s="11"/>
      <c r="O177" s="11"/>
      <c r="P177" s="11"/>
      <c r="Q177" s="11"/>
      <c r="R177" s="11"/>
      <c r="S177" s="11"/>
      <c r="T177" s="11"/>
      <c r="U177" s="11"/>
      <c r="V177" s="11"/>
      <c r="W177" s="11"/>
      <c r="X177" s="11"/>
      <c r="Y177" s="11"/>
      <c r="Z177" s="11"/>
    </row>
    <row r="178" spans="1:26" ht="16" x14ac:dyDescent="0.2">
      <c r="A178" s="11"/>
      <c r="B178" s="11"/>
      <c r="C178" s="11"/>
      <c r="D178" s="11"/>
      <c r="E178" s="11"/>
      <c r="F178" s="11"/>
      <c r="G178" s="22"/>
      <c r="H178" s="11"/>
      <c r="I178" s="11"/>
      <c r="J178" s="11"/>
      <c r="K178" s="11"/>
      <c r="L178" s="11"/>
      <c r="M178" s="11"/>
      <c r="N178" s="11"/>
      <c r="O178" s="11"/>
      <c r="P178" s="11"/>
      <c r="Q178" s="11"/>
      <c r="R178" s="11"/>
      <c r="S178" s="11"/>
      <c r="T178" s="11"/>
      <c r="U178" s="11"/>
      <c r="V178" s="11"/>
      <c r="W178" s="11"/>
      <c r="X178" s="11"/>
      <c r="Y178" s="11"/>
      <c r="Z178" s="11"/>
    </row>
    <row r="179" spans="1:26" ht="16" x14ac:dyDescent="0.2">
      <c r="A179" s="11"/>
      <c r="B179" s="11"/>
      <c r="C179" s="11"/>
      <c r="D179" s="11"/>
      <c r="E179" s="11"/>
      <c r="F179" s="11"/>
      <c r="G179" s="22"/>
      <c r="H179" s="11"/>
      <c r="I179" s="11"/>
      <c r="J179" s="11"/>
      <c r="K179" s="11"/>
      <c r="L179" s="11"/>
      <c r="M179" s="11"/>
      <c r="N179" s="11"/>
      <c r="O179" s="11"/>
      <c r="P179" s="11"/>
      <c r="Q179" s="11"/>
      <c r="R179" s="11"/>
      <c r="S179" s="11"/>
      <c r="T179" s="11"/>
      <c r="U179" s="11"/>
      <c r="V179" s="11"/>
      <c r="W179" s="11"/>
      <c r="X179" s="11"/>
      <c r="Y179" s="11"/>
      <c r="Z179" s="11"/>
    </row>
    <row r="180" spans="1:26" ht="16" x14ac:dyDescent="0.2">
      <c r="A180" s="11"/>
      <c r="B180" s="11"/>
      <c r="C180" s="11"/>
      <c r="D180" s="11"/>
      <c r="E180" s="11"/>
      <c r="F180" s="11"/>
      <c r="G180" s="22"/>
      <c r="H180" s="11"/>
      <c r="I180" s="11"/>
      <c r="J180" s="11"/>
      <c r="K180" s="11"/>
      <c r="L180" s="11"/>
      <c r="M180" s="11"/>
      <c r="N180" s="11"/>
      <c r="O180" s="11"/>
      <c r="P180" s="11"/>
      <c r="Q180" s="11"/>
      <c r="R180" s="11"/>
      <c r="S180" s="11"/>
      <c r="T180" s="11"/>
      <c r="U180" s="11"/>
      <c r="V180" s="11"/>
      <c r="W180" s="11"/>
      <c r="X180" s="11"/>
      <c r="Y180" s="11"/>
      <c r="Z180" s="11"/>
    </row>
    <row r="181" spans="1:26" ht="16" x14ac:dyDescent="0.2">
      <c r="A181" s="11"/>
      <c r="B181" s="11"/>
      <c r="C181" s="11"/>
      <c r="D181" s="11"/>
      <c r="E181" s="11"/>
      <c r="F181" s="11"/>
      <c r="G181" s="22"/>
      <c r="H181" s="11"/>
      <c r="I181" s="11"/>
      <c r="J181" s="11"/>
      <c r="K181" s="11"/>
      <c r="L181" s="11"/>
      <c r="M181" s="11"/>
      <c r="N181" s="11"/>
      <c r="O181" s="11"/>
      <c r="P181" s="11"/>
      <c r="Q181" s="11"/>
      <c r="R181" s="11"/>
      <c r="S181" s="11"/>
      <c r="T181" s="11"/>
      <c r="U181" s="11"/>
      <c r="V181" s="11"/>
      <c r="W181" s="11"/>
      <c r="X181" s="11"/>
      <c r="Y181" s="11"/>
      <c r="Z181" s="11"/>
    </row>
    <row r="182" spans="1:26" ht="16" x14ac:dyDescent="0.2">
      <c r="A182" s="11"/>
      <c r="B182" s="11"/>
      <c r="C182" s="11"/>
      <c r="D182" s="11"/>
      <c r="E182" s="11"/>
      <c r="F182" s="11"/>
      <c r="G182" s="22"/>
      <c r="H182" s="11"/>
      <c r="I182" s="11"/>
      <c r="J182" s="11"/>
      <c r="K182" s="11"/>
      <c r="L182" s="11"/>
      <c r="M182" s="11"/>
      <c r="N182" s="11"/>
      <c r="O182" s="11"/>
      <c r="P182" s="11"/>
      <c r="Q182" s="11"/>
      <c r="R182" s="11"/>
      <c r="S182" s="11"/>
      <c r="T182" s="11"/>
      <c r="U182" s="11"/>
      <c r="V182" s="11"/>
      <c r="W182" s="11"/>
      <c r="X182" s="11"/>
      <c r="Y182" s="11"/>
      <c r="Z182" s="11"/>
    </row>
    <row r="183" spans="1:26" ht="16" x14ac:dyDescent="0.2">
      <c r="A183" s="11"/>
      <c r="B183" s="11"/>
      <c r="C183" s="11"/>
      <c r="D183" s="11"/>
      <c r="E183" s="11"/>
      <c r="F183" s="11"/>
      <c r="G183" s="22"/>
      <c r="H183" s="11"/>
      <c r="I183" s="11"/>
      <c r="J183" s="11"/>
      <c r="K183" s="11"/>
      <c r="L183" s="11"/>
      <c r="M183" s="11"/>
      <c r="N183" s="11"/>
      <c r="O183" s="11"/>
      <c r="P183" s="11"/>
      <c r="Q183" s="11"/>
      <c r="R183" s="11"/>
      <c r="S183" s="11"/>
      <c r="T183" s="11"/>
      <c r="U183" s="11"/>
      <c r="V183" s="11"/>
      <c r="W183" s="11"/>
      <c r="X183" s="11"/>
      <c r="Y183" s="11"/>
      <c r="Z183" s="11"/>
    </row>
    <row r="184" spans="1:26" ht="16" x14ac:dyDescent="0.2">
      <c r="A184" s="11"/>
      <c r="B184" s="11"/>
      <c r="C184" s="11"/>
      <c r="D184" s="11"/>
      <c r="E184" s="11"/>
      <c r="F184" s="11"/>
      <c r="G184" s="22"/>
      <c r="H184" s="11"/>
      <c r="I184" s="11"/>
      <c r="J184" s="11"/>
      <c r="K184" s="11"/>
      <c r="L184" s="11"/>
      <c r="M184" s="11"/>
      <c r="N184" s="11"/>
      <c r="O184" s="11"/>
      <c r="P184" s="11"/>
      <c r="Q184" s="11"/>
      <c r="R184" s="11"/>
      <c r="S184" s="11"/>
      <c r="T184" s="11"/>
      <c r="U184" s="11"/>
      <c r="V184" s="11"/>
      <c r="W184" s="11"/>
      <c r="X184" s="11"/>
      <c r="Y184" s="11"/>
      <c r="Z184" s="11"/>
    </row>
    <row r="185" spans="1:26" ht="16" x14ac:dyDescent="0.2">
      <c r="A185" s="11"/>
      <c r="B185" s="11"/>
      <c r="C185" s="11"/>
      <c r="D185" s="11"/>
      <c r="E185" s="11"/>
      <c r="F185" s="11"/>
      <c r="G185" s="22"/>
      <c r="H185" s="11"/>
      <c r="I185" s="11"/>
      <c r="J185" s="11"/>
      <c r="K185" s="11"/>
      <c r="L185" s="11"/>
      <c r="M185" s="11"/>
      <c r="N185" s="11"/>
      <c r="O185" s="11"/>
      <c r="P185" s="11"/>
      <c r="Q185" s="11"/>
      <c r="R185" s="11"/>
      <c r="S185" s="11"/>
      <c r="T185" s="11"/>
      <c r="U185" s="11"/>
      <c r="V185" s="11"/>
      <c r="W185" s="11"/>
      <c r="X185" s="11"/>
      <c r="Y185" s="11"/>
      <c r="Z185" s="11"/>
    </row>
    <row r="186" spans="1:26" ht="16" x14ac:dyDescent="0.2">
      <c r="A186" s="11"/>
      <c r="B186" s="11"/>
      <c r="C186" s="11"/>
      <c r="D186" s="11"/>
      <c r="E186" s="11"/>
      <c r="F186" s="11"/>
      <c r="G186" s="22"/>
      <c r="H186" s="11"/>
      <c r="I186" s="11"/>
      <c r="J186" s="11"/>
      <c r="K186" s="11"/>
      <c r="L186" s="11"/>
      <c r="M186" s="11"/>
      <c r="N186" s="11"/>
      <c r="O186" s="11"/>
      <c r="P186" s="11"/>
      <c r="Q186" s="11"/>
      <c r="R186" s="11"/>
      <c r="S186" s="11"/>
      <c r="T186" s="11"/>
      <c r="U186" s="11"/>
      <c r="V186" s="11"/>
      <c r="W186" s="11"/>
      <c r="X186" s="11"/>
      <c r="Y186" s="11"/>
      <c r="Z186" s="11"/>
    </row>
    <row r="187" spans="1:26" ht="16" x14ac:dyDescent="0.2">
      <c r="A187" s="11"/>
      <c r="B187" s="11"/>
      <c r="C187" s="11"/>
      <c r="D187" s="11"/>
      <c r="E187" s="11"/>
      <c r="F187" s="11"/>
      <c r="G187" s="22"/>
      <c r="H187" s="11"/>
      <c r="I187" s="11"/>
      <c r="J187" s="11"/>
      <c r="K187" s="11"/>
      <c r="L187" s="11"/>
      <c r="M187" s="11"/>
      <c r="N187" s="11"/>
      <c r="O187" s="11"/>
      <c r="P187" s="11"/>
      <c r="Q187" s="11"/>
      <c r="R187" s="11"/>
      <c r="S187" s="11"/>
      <c r="T187" s="11"/>
      <c r="U187" s="11"/>
      <c r="V187" s="11"/>
      <c r="W187" s="11"/>
      <c r="X187" s="11"/>
      <c r="Y187" s="11"/>
      <c r="Z187" s="11"/>
    </row>
    <row r="188" spans="1:26" ht="16" x14ac:dyDescent="0.2">
      <c r="A188" s="11"/>
      <c r="B188" s="11"/>
      <c r="C188" s="11"/>
      <c r="D188" s="11"/>
      <c r="E188" s="11"/>
      <c r="F188" s="11"/>
      <c r="G188" s="22"/>
      <c r="H188" s="11"/>
      <c r="I188" s="11"/>
      <c r="J188" s="11"/>
      <c r="K188" s="11"/>
      <c r="L188" s="11"/>
      <c r="M188" s="11"/>
      <c r="N188" s="11"/>
      <c r="O188" s="11"/>
      <c r="P188" s="11"/>
      <c r="Q188" s="11"/>
      <c r="R188" s="11"/>
      <c r="S188" s="11"/>
      <c r="T188" s="11"/>
      <c r="U188" s="11"/>
      <c r="V188" s="11"/>
      <c r="W188" s="11"/>
      <c r="X188" s="11"/>
      <c r="Y188" s="11"/>
      <c r="Z188" s="11"/>
    </row>
    <row r="189" spans="1:26" ht="16" x14ac:dyDescent="0.2">
      <c r="A189" s="11"/>
      <c r="B189" s="11"/>
      <c r="C189" s="11"/>
      <c r="D189" s="11"/>
      <c r="E189" s="11"/>
      <c r="F189" s="11"/>
      <c r="G189" s="22"/>
      <c r="H189" s="11"/>
      <c r="I189" s="11"/>
      <c r="J189" s="11"/>
      <c r="K189" s="11"/>
      <c r="L189" s="11"/>
      <c r="M189" s="11"/>
      <c r="N189" s="11"/>
      <c r="O189" s="11"/>
      <c r="P189" s="11"/>
      <c r="Q189" s="11"/>
      <c r="R189" s="11"/>
      <c r="S189" s="11"/>
      <c r="T189" s="11"/>
      <c r="U189" s="11"/>
      <c r="V189" s="11"/>
      <c r="W189" s="11"/>
      <c r="X189" s="11"/>
      <c r="Y189" s="11"/>
      <c r="Z189" s="11"/>
    </row>
    <row r="190" spans="1:26" ht="16" x14ac:dyDescent="0.2">
      <c r="A190" s="11"/>
      <c r="B190" s="11"/>
      <c r="C190" s="11"/>
      <c r="D190" s="11"/>
      <c r="E190" s="11"/>
      <c r="F190" s="11"/>
      <c r="G190" s="22"/>
      <c r="H190" s="11"/>
      <c r="I190" s="11"/>
      <c r="J190" s="11"/>
      <c r="K190" s="11"/>
      <c r="L190" s="11"/>
      <c r="M190" s="11"/>
      <c r="N190" s="11"/>
      <c r="O190" s="11"/>
      <c r="P190" s="11"/>
      <c r="Q190" s="11"/>
      <c r="R190" s="11"/>
      <c r="S190" s="11"/>
      <c r="T190" s="11"/>
      <c r="U190" s="11"/>
      <c r="V190" s="11"/>
      <c r="W190" s="11"/>
      <c r="X190" s="11"/>
      <c r="Y190" s="11"/>
      <c r="Z190" s="11"/>
    </row>
    <row r="191" spans="1:26" ht="16" x14ac:dyDescent="0.2">
      <c r="A191" s="11"/>
      <c r="B191" s="11"/>
      <c r="C191" s="11"/>
      <c r="D191" s="11"/>
      <c r="E191" s="11"/>
      <c r="F191" s="11"/>
      <c r="G191" s="22"/>
      <c r="H191" s="11"/>
      <c r="I191" s="11"/>
      <c r="J191" s="11"/>
      <c r="K191" s="11"/>
      <c r="L191" s="11"/>
      <c r="M191" s="11"/>
      <c r="N191" s="11"/>
      <c r="O191" s="11"/>
      <c r="P191" s="11"/>
      <c r="Q191" s="11"/>
      <c r="R191" s="11"/>
      <c r="S191" s="11"/>
      <c r="T191" s="11"/>
      <c r="U191" s="11"/>
      <c r="V191" s="11"/>
      <c r="W191" s="11"/>
      <c r="X191" s="11"/>
      <c r="Y191" s="11"/>
      <c r="Z191" s="11"/>
    </row>
    <row r="192" spans="1:26" ht="16" x14ac:dyDescent="0.2">
      <c r="A192" s="11"/>
      <c r="B192" s="11"/>
      <c r="C192" s="11"/>
      <c r="D192" s="11"/>
      <c r="E192" s="11"/>
      <c r="F192" s="11"/>
      <c r="G192" s="22"/>
      <c r="H192" s="11"/>
      <c r="I192" s="11"/>
      <c r="J192" s="11"/>
      <c r="K192" s="11"/>
      <c r="L192" s="11"/>
      <c r="M192" s="11"/>
      <c r="N192" s="11"/>
      <c r="O192" s="11"/>
      <c r="P192" s="11"/>
      <c r="Q192" s="11"/>
      <c r="R192" s="11"/>
      <c r="S192" s="11"/>
      <c r="T192" s="11"/>
      <c r="U192" s="11"/>
      <c r="V192" s="11"/>
      <c r="W192" s="11"/>
      <c r="X192" s="11"/>
      <c r="Y192" s="11"/>
      <c r="Z192" s="11"/>
    </row>
    <row r="193" spans="1:26" ht="16" x14ac:dyDescent="0.2">
      <c r="A193" s="11"/>
      <c r="B193" s="11"/>
      <c r="C193" s="11"/>
      <c r="D193" s="11"/>
      <c r="E193" s="11"/>
      <c r="F193" s="11"/>
      <c r="G193" s="22"/>
      <c r="H193" s="11"/>
      <c r="I193" s="11"/>
      <c r="J193" s="11"/>
      <c r="K193" s="11"/>
      <c r="L193" s="11"/>
      <c r="M193" s="11"/>
      <c r="N193" s="11"/>
      <c r="O193" s="11"/>
      <c r="P193" s="11"/>
      <c r="Q193" s="11"/>
      <c r="R193" s="11"/>
      <c r="S193" s="11"/>
      <c r="T193" s="11"/>
      <c r="U193" s="11"/>
      <c r="V193" s="11"/>
      <c r="W193" s="11"/>
      <c r="X193" s="11"/>
      <c r="Y193" s="11"/>
      <c r="Z193" s="11"/>
    </row>
    <row r="194" spans="1:26" ht="16" x14ac:dyDescent="0.2">
      <c r="A194" s="11"/>
      <c r="B194" s="11"/>
      <c r="C194" s="11"/>
      <c r="D194" s="11"/>
      <c r="E194" s="11"/>
      <c r="F194" s="11"/>
      <c r="G194" s="22"/>
      <c r="H194" s="11"/>
      <c r="I194" s="11"/>
      <c r="J194" s="11"/>
      <c r="K194" s="11"/>
      <c r="L194" s="11"/>
      <c r="M194" s="11"/>
      <c r="N194" s="11"/>
      <c r="O194" s="11"/>
      <c r="P194" s="11"/>
      <c r="Q194" s="11"/>
      <c r="R194" s="11"/>
      <c r="S194" s="11"/>
      <c r="T194" s="11"/>
      <c r="U194" s="11"/>
      <c r="V194" s="11"/>
      <c r="W194" s="11"/>
      <c r="X194" s="11"/>
      <c r="Y194" s="11"/>
      <c r="Z194" s="11"/>
    </row>
    <row r="195" spans="1:26" ht="16" x14ac:dyDescent="0.2">
      <c r="A195" s="11"/>
      <c r="B195" s="11"/>
      <c r="C195" s="11"/>
      <c r="D195" s="11"/>
      <c r="E195" s="11"/>
      <c r="F195" s="11"/>
      <c r="G195" s="22"/>
      <c r="H195" s="11"/>
      <c r="I195" s="11"/>
      <c r="J195" s="11"/>
      <c r="K195" s="11"/>
      <c r="L195" s="11"/>
      <c r="M195" s="11"/>
      <c r="N195" s="11"/>
      <c r="O195" s="11"/>
      <c r="P195" s="11"/>
      <c r="Q195" s="11"/>
      <c r="R195" s="11"/>
      <c r="S195" s="11"/>
      <c r="T195" s="11"/>
      <c r="U195" s="11"/>
      <c r="V195" s="11"/>
      <c r="W195" s="11"/>
      <c r="X195" s="11"/>
      <c r="Y195" s="11"/>
      <c r="Z195" s="11"/>
    </row>
    <row r="196" spans="1:26" ht="16" x14ac:dyDescent="0.2">
      <c r="A196" s="11"/>
      <c r="B196" s="11"/>
      <c r="C196" s="11"/>
      <c r="D196" s="11"/>
      <c r="E196" s="11"/>
      <c r="F196" s="11"/>
      <c r="G196" s="22"/>
      <c r="H196" s="11"/>
      <c r="I196" s="11"/>
      <c r="J196" s="11"/>
      <c r="K196" s="11"/>
      <c r="L196" s="11"/>
      <c r="M196" s="11"/>
      <c r="N196" s="11"/>
      <c r="O196" s="11"/>
      <c r="P196" s="11"/>
      <c r="Q196" s="11"/>
      <c r="R196" s="11"/>
      <c r="S196" s="11"/>
      <c r="T196" s="11"/>
      <c r="U196" s="11"/>
      <c r="V196" s="11"/>
      <c r="W196" s="11"/>
      <c r="X196" s="11"/>
      <c r="Y196" s="11"/>
      <c r="Z196" s="11"/>
    </row>
    <row r="197" spans="1:26" ht="16" x14ac:dyDescent="0.2">
      <c r="A197" s="11"/>
      <c r="B197" s="11"/>
      <c r="C197" s="11"/>
      <c r="D197" s="11"/>
      <c r="E197" s="11"/>
      <c r="F197" s="11"/>
      <c r="G197" s="22"/>
      <c r="H197" s="11"/>
      <c r="I197" s="11"/>
      <c r="J197" s="11"/>
      <c r="K197" s="11"/>
      <c r="L197" s="11"/>
      <c r="M197" s="11"/>
      <c r="N197" s="11"/>
      <c r="O197" s="11"/>
      <c r="P197" s="11"/>
      <c r="Q197" s="11"/>
      <c r="R197" s="11"/>
      <c r="S197" s="11"/>
      <c r="T197" s="11"/>
      <c r="U197" s="11"/>
      <c r="V197" s="11"/>
      <c r="W197" s="11"/>
      <c r="X197" s="11"/>
      <c r="Y197" s="11"/>
      <c r="Z197" s="11"/>
    </row>
    <row r="198" spans="1:26" ht="16" x14ac:dyDescent="0.2">
      <c r="A198" s="11"/>
      <c r="B198" s="11"/>
      <c r="C198" s="11"/>
      <c r="D198" s="11"/>
      <c r="E198" s="11"/>
      <c r="F198" s="11"/>
      <c r="G198" s="22"/>
      <c r="H198" s="11"/>
      <c r="I198" s="11"/>
      <c r="J198" s="11"/>
      <c r="K198" s="11"/>
      <c r="L198" s="11"/>
      <c r="M198" s="11"/>
      <c r="N198" s="11"/>
      <c r="O198" s="11"/>
      <c r="P198" s="11"/>
      <c r="Q198" s="11"/>
      <c r="R198" s="11"/>
      <c r="S198" s="11"/>
      <c r="T198" s="11"/>
      <c r="U198" s="11"/>
      <c r="V198" s="11"/>
      <c r="W198" s="11"/>
      <c r="X198" s="11"/>
      <c r="Y198" s="11"/>
      <c r="Z198" s="11"/>
    </row>
    <row r="199" spans="1:26" ht="16" x14ac:dyDescent="0.2">
      <c r="A199" s="11"/>
      <c r="B199" s="11"/>
      <c r="C199" s="11"/>
      <c r="D199" s="11"/>
      <c r="E199" s="11"/>
      <c r="F199" s="11"/>
      <c r="G199" s="22"/>
      <c r="H199" s="11"/>
      <c r="I199" s="11"/>
      <c r="J199" s="11"/>
      <c r="K199" s="11"/>
      <c r="L199" s="11"/>
      <c r="M199" s="11"/>
      <c r="N199" s="11"/>
      <c r="O199" s="11"/>
      <c r="P199" s="11"/>
      <c r="Q199" s="11"/>
      <c r="R199" s="11"/>
      <c r="S199" s="11"/>
      <c r="T199" s="11"/>
      <c r="U199" s="11"/>
      <c r="V199" s="11"/>
      <c r="W199" s="11"/>
      <c r="X199" s="11"/>
      <c r="Y199" s="11"/>
      <c r="Z199" s="11"/>
    </row>
    <row r="200" spans="1:26" ht="16" x14ac:dyDescent="0.2">
      <c r="A200" s="11"/>
      <c r="B200" s="11"/>
      <c r="C200" s="11"/>
      <c r="D200" s="11"/>
      <c r="E200" s="11"/>
      <c r="F200" s="11"/>
      <c r="G200" s="22"/>
      <c r="H200" s="11"/>
      <c r="I200" s="11"/>
      <c r="J200" s="11"/>
      <c r="K200" s="11"/>
      <c r="L200" s="11"/>
      <c r="M200" s="11"/>
      <c r="N200" s="11"/>
      <c r="O200" s="11"/>
      <c r="P200" s="11"/>
      <c r="Q200" s="11"/>
      <c r="R200" s="11"/>
      <c r="S200" s="11"/>
      <c r="T200" s="11"/>
      <c r="U200" s="11"/>
      <c r="V200" s="11"/>
      <c r="W200" s="11"/>
      <c r="X200" s="11"/>
      <c r="Y200" s="11"/>
      <c r="Z200" s="11"/>
    </row>
    <row r="201" spans="1:26" ht="16" x14ac:dyDescent="0.2">
      <c r="A201" s="11"/>
      <c r="B201" s="11"/>
      <c r="C201" s="11"/>
      <c r="D201" s="11"/>
      <c r="E201" s="11"/>
      <c r="F201" s="11"/>
      <c r="G201" s="22"/>
      <c r="H201" s="11"/>
      <c r="I201" s="11"/>
      <c r="J201" s="11"/>
      <c r="K201" s="11"/>
      <c r="L201" s="11"/>
      <c r="M201" s="11"/>
      <c r="N201" s="11"/>
      <c r="O201" s="11"/>
      <c r="P201" s="11"/>
      <c r="Q201" s="11"/>
      <c r="R201" s="11"/>
      <c r="S201" s="11"/>
      <c r="T201" s="11"/>
      <c r="U201" s="11"/>
      <c r="V201" s="11"/>
      <c r="W201" s="11"/>
      <c r="X201" s="11"/>
      <c r="Y201" s="11"/>
      <c r="Z201" s="11"/>
    </row>
    <row r="202" spans="1:26" ht="16" x14ac:dyDescent="0.2">
      <c r="A202" s="11"/>
      <c r="B202" s="11"/>
      <c r="C202" s="11"/>
      <c r="D202" s="11"/>
      <c r="E202" s="11"/>
      <c r="F202" s="11"/>
      <c r="G202" s="22"/>
      <c r="H202" s="11"/>
      <c r="I202" s="11"/>
      <c r="J202" s="11"/>
      <c r="K202" s="11"/>
      <c r="L202" s="11"/>
      <c r="M202" s="11"/>
      <c r="N202" s="11"/>
      <c r="O202" s="11"/>
      <c r="P202" s="11"/>
      <c r="Q202" s="11"/>
      <c r="R202" s="11"/>
      <c r="S202" s="11"/>
      <c r="T202" s="11"/>
      <c r="U202" s="11"/>
      <c r="V202" s="11"/>
      <c r="W202" s="11"/>
      <c r="X202" s="11"/>
      <c r="Y202" s="11"/>
      <c r="Z202" s="11"/>
    </row>
    <row r="203" spans="1:26" ht="16" x14ac:dyDescent="0.2">
      <c r="A203" s="11"/>
      <c r="B203" s="11"/>
      <c r="C203" s="11"/>
      <c r="D203" s="11"/>
      <c r="E203" s="11"/>
      <c r="F203" s="11"/>
      <c r="G203" s="22"/>
      <c r="H203" s="11"/>
      <c r="I203" s="11"/>
      <c r="J203" s="11"/>
      <c r="K203" s="11"/>
      <c r="L203" s="11"/>
      <c r="M203" s="11"/>
      <c r="N203" s="11"/>
      <c r="O203" s="11"/>
      <c r="P203" s="11"/>
      <c r="Q203" s="11"/>
      <c r="R203" s="11"/>
      <c r="S203" s="11"/>
      <c r="T203" s="11"/>
      <c r="U203" s="11"/>
      <c r="V203" s="11"/>
      <c r="W203" s="11"/>
      <c r="X203" s="11"/>
      <c r="Y203" s="11"/>
      <c r="Z203" s="11"/>
    </row>
    <row r="204" spans="1:26" ht="16" x14ac:dyDescent="0.2">
      <c r="A204" s="11"/>
      <c r="B204" s="11"/>
      <c r="C204" s="11"/>
      <c r="D204" s="11"/>
      <c r="E204" s="11"/>
      <c r="F204" s="11"/>
      <c r="G204" s="22"/>
      <c r="H204" s="11"/>
      <c r="I204" s="11"/>
      <c r="J204" s="11"/>
      <c r="K204" s="11"/>
      <c r="L204" s="11"/>
      <c r="M204" s="11"/>
      <c r="N204" s="11"/>
      <c r="O204" s="11"/>
      <c r="P204" s="11"/>
      <c r="Q204" s="11"/>
      <c r="R204" s="11"/>
      <c r="S204" s="11"/>
      <c r="T204" s="11"/>
      <c r="U204" s="11"/>
      <c r="V204" s="11"/>
      <c r="W204" s="11"/>
      <c r="X204" s="11"/>
      <c r="Y204" s="11"/>
      <c r="Z204" s="11"/>
    </row>
    <row r="205" spans="1:26" ht="16" x14ac:dyDescent="0.2">
      <c r="A205" s="11"/>
      <c r="B205" s="11"/>
      <c r="C205" s="11"/>
      <c r="D205" s="11"/>
      <c r="E205" s="11"/>
      <c r="F205" s="11"/>
      <c r="G205" s="22"/>
      <c r="H205" s="11"/>
      <c r="I205" s="11"/>
      <c r="J205" s="11"/>
      <c r="K205" s="11"/>
      <c r="L205" s="11"/>
      <c r="M205" s="11"/>
      <c r="N205" s="11"/>
      <c r="O205" s="11"/>
      <c r="P205" s="11"/>
      <c r="Q205" s="11"/>
      <c r="R205" s="11"/>
      <c r="S205" s="11"/>
      <c r="T205" s="11"/>
      <c r="U205" s="11"/>
      <c r="V205" s="11"/>
      <c r="W205" s="11"/>
      <c r="X205" s="11"/>
      <c r="Y205" s="11"/>
      <c r="Z205" s="11"/>
    </row>
    <row r="206" spans="1:26" ht="16" x14ac:dyDescent="0.2">
      <c r="A206" s="11"/>
      <c r="B206" s="11"/>
      <c r="C206" s="11"/>
      <c r="D206" s="11"/>
      <c r="E206" s="11"/>
      <c r="F206" s="11"/>
      <c r="G206" s="22"/>
      <c r="H206" s="11"/>
      <c r="I206" s="11"/>
      <c r="J206" s="11"/>
      <c r="K206" s="11"/>
      <c r="L206" s="11"/>
      <c r="M206" s="11"/>
      <c r="N206" s="11"/>
      <c r="O206" s="11"/>
      <c r="P206" s="11"/>
      <c r="Q206" s="11"/>
      <c r="R206" s="11"/>
      <c r="S206" s="11"/>
      <c r="T206" s="11"/>
      <c r="U206" s="11"/>
      <c r="V206" s="11"/>
      <c r="W206" s="11"/>
      <c r="X206" s="11"/>
      <c r="Y206" s="11"/>
      <c r="Z206" s="11"/>
    </row>
    <row r="207" spans="1:26" ht="16" x14ac:dyDescent="0.2">
      <c r="A207" s="11"/>
      <c r="B207" s="11"/>
      <c r="C207" s="11"/>
      <c r="D207" s="11"/>
      <c r="E207" s="11"/>
      <c r="F207" s="11"/>
      <c r="G207" s="22"/>
      <c r="H207" s="11"/>
      <c r="I207" s="11"/>
      <c r="J207" s="11"/>
      <c r="K207" s="11"/>
      <c r="L207" s="11"/>
      <c r="M207" s="11"/>
      <c r="N207" s="11"/>
      <c r="O207" s="11"/>
      <c r="P207" s="11"/>
      <c r="Q207" s="11"/>
      <c r="R207" s="11"/>
      <c r="S207" s="11"/>
      <c r="T207" s="11"/>
      <c r="U207" s="11"/>
      <c r="V207" s="11"/>
      <c r="W207" s="11"/>
      <c r="X207" s="11"/>
      <c r="Y207" s="11"/>
      <c r="Z207" s="11"/>
    </row>
    <row r="208" spans="1:26" ht="16" x14ac:dyDescent="0.2">
      <c r="A208" s="11"/>
      <c r="B208" s="11"/>
      <c r="C208" s="11"/>
      <c r="D208" s="11"/>
      <c r="E208" s="11"/>
      <c r="F208" s="11"/>
      <c r="G208" s="22"/>
      <c r="H208" s="11"/>
      <c r="I208" s="11"/>
      <c r="J208" s="11"/>
      <c r="K208" s="11"/>
      <c r="L208" s="11"/>
      <c r="M208" s="11"/>
      <c r="N208" s="11"/>
      <c r="O208" s="11"/>
      <c r="P208" s="11"/>
      <c r="Q208" s="11"/>
      <c r="R208" s="11"/>
      <c r="S208" s="11"/>
      <c r="T208" s="11"/>
      <c r="U208" s="11"/>
      <c r="V208" s="11"/>
      <c r="W208" s="11"/>
      <c r="X208" s="11"/>
      <c r="Y208" s="11"/>
      <c r="Z208" s="11"/>
    </row>
    <row r="209" spans="1:26" ht="16" x14ac:dyDescent="0.2">
      <c r="A209" s="11"/>
      <c r="B209" s="11"/>
      <c r="C209" s="11"/>
      <c r="D209" s="11"/>
      <c r="E209" s="11"/>
      <c r="F209" s="11"/>
      <c r="G209" s="22"/>
      <c r="H209" s="11"/>
      <c r="I209" s="11"/>
      <c r="J209" s="11"/>
      <c r="K209" s="11"/>
      <c r="L209" s="11"/>
      <c r="M209" s="11"/>
      <c r="N209" s="11"/>
      <c r="O209" s="11"/>
      <c r="P209" s="11"/>
      <c r="Q209" s="11"/>
      <c r="R209" s="11"/>
      <c r="S209" s="11"/>
      <c r="T209" s="11"/>
      <c r="U209" s="11"/>
      <c r="V209" s="11"/>
      <c r="W209" s="11"/>
      <c r="X209" s="11"/>
      <c r="Y209" s="11"/>
      <c r="Z209" s="11"/>
    </row>
    <row r="210" spans="1:26" ht="16" x14ac:dyDescent="0.2">
      <c r="A210" s="11"/>
      <c r="B210" s="11"/>
      <c r="C210" s="11"/>
      <c r="D210" s="11"/>
      <c r="E210" s="11"/>
      <c r="F210" s="11"/>
      <c r="G210" s="22"/>
      <c r="H210" s="11"/>
      <c r="I210" s="11"/>
      <c r="J210" s="11"/>
      <c r="K210" s="11"/>
      <c r="L210" s="11"/>
      <c r="M210" s="11"/>
      <c r="N210" s="11"/>
      <c r="O210" s="11"/>
      <c r="P210" s="11"/>
      <c r="Q210" s="11"/>
      <c r="R210" s="11"/>
      <c r="S210" s="11"/>
      <c r="T210" s="11"/>
      <c r="U210" s="11"/>
      <c r="V210" s="11"/>
      <c r="W210" s="11"/>
      <c r="X210" s="11"/>
      <c r="Y210" s="11"/>
      <c r="Z210" s="11"/>
    </row>
    <row r="211" spans="1:26" ht="16" x14ac:dyDescent="0.2">
      <c r="A211" s="11"/>
      <c r="B211" s="11"/>
      <c r="C211" s="11"/>
      <c r="D211" s="11"/>
      <c r="E211" s="11"/>
      <c r="F211" s="11"/>
      <c r="G211" s="22"/>
      <c r="H211" s="11"/>
      <c r="I211" s="11"/>
      <c r="J211" s="11"/>
      <c r="K211" s="11"/>
      <c r="L211" s="11"/>
      <c r="M211" s="11"/>
      <c r="N211" s="11"/>
      <c r="O211" s="11"/>
      <c r="P211" s="11"/>
      <c r="Q211" s="11"/>
      <c r="R211" s="11"/>
      <c r="S211" s="11"/>
      <c r="T211" s="11"/>
      <c r="U211" s="11"/>
      <c r="V211" s="11"/>
      <c r="W211" s="11"/>
      <c r="X211" s="11"/>
      <c r="Y211" s="11"/>
      <c r="Z211" s="11"/>
    </row>
    <row r="212" spans="1:26" ht="16" x14ac:dyDescent="0.2">
      <c r="A212" s="11"/>
      <c r="B212" s="11"/>
      <c r="C212" s="11"/>
      <c r="D212" s="11"/>
      <c r="E212" s="11"/>
      <c r="F212" s="11"/>
      <c r="G212" s="22"/>
      <c r="H212" s="11"/>
      <c r="I212" s="11"/>
      <c r="J212" s="11"/>
      <c r="K212" s="11"/>
      <c r="L212" s="11"/>
      <c r="M212" s="11"/>
      <c r="N212" s="11"/>
      <c r="O212" s="11"/>
      <c r="P212" s="11"/>
      <c r="Q212" s="11"/>
      <c r="R212" s="11"/>
      <c r="S212" s="11"/>
      <c r="T212" s="11"/>
      <c r="U212" s="11"/>
      <c r="V212" s="11"/>
      <c r="W212" s="11"/>
      <c r="X212" s="11"/>
      <c r="Y212" s="11"/>
      <c r="Z212" s="11"/>
    </row>
    <row r="213" spans="1:26" ht="16" x14ac:dyDescent="0.2">
      <c r="A213" s="11"/>
      <c r="B213" s="11"/>
      <c r="C213" s="11"/>
      <c r="D213" s="11"/>
      <c r="E213" s="11"/>
      <c r="F213" s="11"/>
      <c r="G213" s="22"/>
      <c r="H213" s="11"/>
      <c r="I213" s="11"/>
      <c r="J213" s="11"/>
      <c r="K213" s="11"/>
      <c r="L213" s="11"/>
      <c r="M213" s="11"/>
      <c r="N213" s="11"/>
      <c r="O213" s="11"/>
      <c r="P213" s="11"/>
      <c r="Q213" s="11"/>
      <c r="R213" s="11"/>
      <c r="S213" s="11"/>
      <c r="T213" s="11"/>
      <c r="U213" s="11"/>
      <c r="V213" s="11"/>
      <c r="W213" s="11"/>
      <c r="X213" s="11"/>
      <c r="Y213" s="11"/>
      <c r="Z213" s="11"/>
    </row>
    <row r="214" spans="1:26" ht="16" x14ac:dyDescent="0.2">
      <c r="A214" s="11"/>
      <c r="B214" s="11"/>
      <c r="C214" s="11"/>
      <c r="D214" s="11"/>
      <c r="E214" s="11"/>
      <c r="F214" s="11"/>
      <c r="G214" s="22"/>
      <c r="H214" s="11"/>
      <c r="I214" s="11"/>
      <c r="J214" s="11"/>
      <c r="K214" s="11"/>
      <c r="L214" s="11"/>
      <c r="M214" s="11"/>
      <c r="N214" s="11"/>
      <c r="O214" s="11"/>
      <c r="P214" s="11"/>
      <c r="Q214" s="11"/>
      <c r="R214" s="11"/>
      <c r="S214" s="11"/>
      <c r="T214" s="11"/>
      <c r="U214" s="11"/>
      <c r="V214" s="11"/>
      <c r="W214" s="11"/>
      <c r="X214" s="11"/>
      <c r="Y214" s="11"/>
      <c r="Z214" s="11"/>
    </row>
    <row r="215" spans="1:26" ht="16" x14ac:dyDescent="0.2">
      <c r="A215" s="11"/>
      <c r="B215" s="11"/>
      <c r="C215" s="11"/>
      <c r="D215" s="11"/>
      <c r="E215" s="11"/>
      <c r="F215" s="11"/>
      <c r="G215" s="22"/>
      <c r="H215" s="11"/>
      <c r="I215" s="11"/>
      <c r="J215" s="11"/>
      <c r="K215" s="11"/>
      <c r="L215" s="11"/>
      <c r="M215" s="11"/>
      <c r="N215" s="11"/>
      <c r="O215" s="11"/>
      <c r="P215" s="11"/>
      <c r="Q215" s="11"/>
      <c r="R215" s="11"/>
      <c r="S215" s="11"/>
      <c r="T215" s="11"/>
      <c r="U215" s="11"/>
      <c r="V215" s="11"/>
      <c r="W215" s="11"/>
      <c r="X215" s="11"/>
      <c r="Y215" s="11"/>
      <c r="Z215" s="11"/>
    </row>
    <row r="216" spans="1:26" ht="16" x14ac:dyDescent="0.2">
      <c r="A216" s="11"/>
      <c r="B216" s="11"/>
      <c r="C216" s="11"/>
      <c r="D216" s="11"/>
      <c r="E216" s="11"/>
      <c r="F216" s="11"/>
      <c r="G216" s="22"/>
      <c r="H216" s="11"/>
      <c r="I216" s="11"/>
      <c r="J216" s="11"/>
      <c r="K216" s="11"/>
      <c r="L216" s="11"/>
      <c r="M216" s="11"/>
      <c r="N216" s="11"/>
      <c r="O216" s="11"/>
      <c r="P216" s="11"/>
      <c r="Q216" s="11"/>
      <c r="R216" s="11"/>
      <c r="S216" s="11"/>
      <c r="T216" s="11"/>
      <c r="U216" s="11"/>
      <c r="V216" s="11"/>
      <c r="W216" s="11"/>
      <c r="X216" s="11"/>
      <c r="Y216" s="11"/>
      <c r="Z216" s="11"/>
    </row>
    <row r="217" spans="1:26" ht="16" x14ac:dyDescent="0.2">
      <c r="A217" s="11"/>
      <c r="B217" s="11"/>
      <c r="C217" s="11"/>
      <c r="D217" s="11"/>
      <c r="E217" s="11"/>
      <c r="F217" s="11"/>
      <c r="G217" s="22"/>
      <c r="H217" s="11"/>
      <c r="I217" s="11"/>
      <c r="J217" s="11"/>
      <c r="K217" s="11"/>
      <c r="L217" s="11"/>
      <c r="M217" s="11"/>
      <c r="N217" s="11"/>
      <c r="O217" s="11"/>
      <c r="P217" s="11"/>
      <c r="Q217" s="11"/>
      <c r="R217" s="11"/>
      <c r="S217" s="11"/>
      <c r="T217" s="11"/>
      <c r="U217" s="11"/>
      <c r="V217" s="11"/>
      <c r="W217" s="11"/>
      <c r="X217" s="11"/>
      <c r="Y217" s="11"/>
      <c r="Z217" s="11"/>
    </row>
    <row r="218" spans="1:26" ht="16" x14ac:dyDescent="0.2">
      <c r="A218" s="11"/>
      <c r="B218" s="11"/>
      <c r="C218" s="11"/>
      <c r="D218" s="11"/>
      <c r="E218" s="11"/>
      <c r="F218" s="11"/>
      <c r="G218" s="22"/>
      <c r="H218" s="11"/>
      <c r="I218" s="11"/>
      <c r="J218" s="11"/>
      <c r="K218" s="11"/>
      <c r="L218" s="11"/>
      <c r="M218" s="11"/>
      <c r="N218" s="11"/>
      <c r="O218" s="11"/>
      <c r="P218" s="11"/>
      <c r="Q218" s="11"/>
      <c r="R218" s="11"/>
      <c r="S218" s="11"/>
      <c r="T218" s="11"/>
      <c r="U218" s="11"/>
      <c r="V218" s="11"/>
      <c r="W218" s="11"/>
      <c r="X218" s="11"/>
      <c r="Y218" s="11"/>
      <c r="Z218" s="11"/>
    </row>
    <row r="219" spans="1:26" ht="16" x14ac:dyDescent="0.2">
      <c r="A219" s="11"/>
      <c r="B219" s="11"/>
      <c r="C219" s="11"/>
      <c r="D219" s="11"/>
      <c r="E219" s="11"/>
      <c r="F219" s="11"/>
      <c r="G219" s="22"/>
      <c r="H219" s="11"/>
      <c r="I219" s="11"/>
      <c r="J219" s="11"/>
      <c r="K219" s="11"/>
      <c r="L219" s="11"/>
      <c r="M219" s="11"/>
      <c r="N219" s="11"/>
      <c r="O219" s="11"/>
      <c r="P219" s="11"/>
      <c r="Q219" s="11"/>
      <c r="R219" s="11"/>
      <c r="S219" s="11"/>
      <c r="T219" s="11"/>
      <c r="U219" s="11"/>
      <c r="V219" s="11"/>
      <c r="W219" s="11"/>
      <c r="X219" s="11"/>
      <c r="Y219" s="11"/>
      <c r="Z219" s="11"/>
    </row>
    <row r="220" spans="1:26" ht="16" x14ac:dyDescent="0.2">
      <c r="A220" s="11"/>
      <c r="B220" s="11"/>
      <c r="C220" s="11"/>
      <c r="D220" s="11"/>
      <c r="E220" s="11"/>
      <c r="F220" s="11"/>
      <c r="G220" s="22"/>
      <c r="H220" s="11"/>
      <c r="I220" s="11"/>
      <c r="J220" s="11"/>
      <c r="K220" s="11"/>
      <c r="L220" s="11"/>
      <c r="M220" s="11"/>
      <c r="N220" s="11"/>
      <c r="O220" s="11"/>
      <c r="P220" s="11"/>
      <c r="Q220" s="11"/>
      <c r="R220" s="11"/>
      <c r="S220" s="11"/>
      <c r="T220" s="11"/>
      <c r="U220" s="11"/>
      <c r="V220" s="11"/>
      <c r="W220" s="11"/>
      <c r="X220" s="11"/>
      <c r="Y220" s="11"/>
      <c r="Z220" s="11"/>
    </row>
    <row r="221" spans="1:26" ht="16" x14ac:dyDescent="0.2">
      <c r="A221" s="11"/>
      <c r="B221" s="11"/>
      <c r="C221" s="11"/>
      <c r="D221" s="11"/>
      <c r="E221" s="11"/>
      <c r="F221" s="11"/>
      <c r="G221" s="22"/>
      <c r="H221" s="11"/>
      <c r="I221" s="11"/>
      <c r="J221" s="11"/>
      <c r="K221" s="11"/>
      <c r="L221" s="11"/>
      <c r="M221" s="11"/>
      <c r="N221" s="11"/>
      <c r="O221" s="11"/>
      <c r="P221" s="11"/>
      <c r="Q221" s="11"/>
      <c r="R221" s="11"/>
      <c r="S221" s="11"/>
      <c r="T221" s="11"/>
      <c r="U221" s="11"/>
      <c r="V221" s="11"/>
      <c r="W221" s="11"/>
      <c r="X221" s="11"/>
      <c r="Y221" s="11"/>
      <c r="Z221" s="11"/>
    </row>
    <row r="222" spans="1:26" ht="16" x14ac:dyDescent="0.2">
      <c r="A222" s="11"/>
      <c r="B222" s="11"/>
      <c r="C222" s="11"/>
      <c r="D222" s="11"/>
      <c r="E222" s="11"/>
      <c r="F222" s="11"/>
      <c r="G222" s="22"/>
      <c r="H222" s="11"/>
      <c r="I222" s="11"/>
      <c r="J222" s="11"/>
      <c r="K222" s="11"/>
      <c r="L222" s="11"/>
      <c r="M222" s="11"/>
      <c r="N222" s="11"/>
      <c r="O222" s="11"/>
      <c r="P222" s="11"/>
      <c r="Q222" s="11"/>
      <c r="R222" s="11"/>
      <c r="S222" s="11"/>
      <c r="T222" s="11"/>
      <c r="U222" s="11"/>
      <c r="V222" s="11"/>
      <c r="W222" s="11"/>
      <c r="X222" s="11"/>
      <c r="Y222" s="11"/>
      <c r="Z222" s="11"/>
    </row>
    <row r="223" spans="1:26" ht="16" x14ac:dyDescent="0.2">
      <c r="A223" s="11"/>
      <c r="B223" s="11"/>
      <c r="C223" s="11"/>
      <c r="D223" s="11"/>
      <c r="E223" s="11"/>
      <c r="F223" s="11"/>
      <c r="G223" s="22"/>
      <c r="H223" s="11"/>
      <c r="I223" s="11"/>
      <c r="J223" s="11"/>
      <c r="K223" s="11"/>
      <c r="L223" s="11"/>
      <c r="M223" s="11"/>
      <c r="N223" s="11"/>
      <c r="O223" s="11"/>
      <c r="P223" s="11"/>
      <c r="Q223" s="11"/>
      <c r="R223" s="11"/>
      <c r="S223" s="11"/>
      <c r="T223" s="11"/>
      <c r="U223" s="11"/>
      <c r="V223" s="11"/>
      <c r="W223" s="11"/>
      <c r="X223" s="11"/>
      <c r="Y223" s="11"/>
      <c r="Z223" s="11"/>
    </row>
    <row r="224" spans="1:26" ht="16" x14ac:dyDescent="0.2">
      <c r="A224" s="11"/>
      <c r="B224" s="11"/>
      <c r="C224" s="11"/>
      <c r="D224" s="11"/>
      <c r="E224" s="11"/>
      <c r="F224" s="11"/>
      <c r="G224" s="22"/>
      <c r="H224" s="11"/>
      <c r="I224" s="11"/>
      <c r="J224" s="11"/>
      <c r="K224" s="11"/>
      <c r="L224" s="11"/>
      <c r="M224" s="11"/>
      <c r="N224" s="11"/>
      <c r="O224" s="11"/>
      <c r="P224" s="11"/>
      <c r="Q224" s="11"/>
      <c r="R224" s="11"/>
      <c r="S224" s="11"/>
      <c r="T224" s="11"/>
      <c r="U224" s="11"/>
      <c r="V224" s="11"/>
      <c r="W224" s="11"/>
      <c r="X224" s="11"/>
      <c r="Y224" s="11"/>
      <c r="Z224" s="11"/>
    </row>
    <row r="225" spans="1:26" ht="16" x14ac:dyDescent="0.2">
      <c r="A225" s="11"/>
      <c r="B225" s="11"/>
      <c r="C225" s="11"/>
      <c r="D225" s="11"/>
      <c r="E225" s="11"/>
      <c r="F225" s="11"/>
      <c r="G225" s="22"/>
      <c r="H225" s="11"/>
      <c r="I225" s="11"/>
      <c r="J225" s="11"/>
      <c r="K225" s="11"/>
      <c r="L225" s="11"/>
      <c r="M225" s="11"/>
      <c r="N225" s="11"/>
      <c r="O225" s="11"/>
      <c r="P225" s="11"/>
      <c r="Q225" s="11"/>
      <c r="R225" s="11"/>
      <c r="S225" s="11"/>
      <c r="T225" s="11"/>
      <c r="U225" s="11"/>
      <c r="V225" s="11"/>
      <c r="W225" s="11"/>
      <c r="X225" s="11"/>
      <c r="Y225" s="11"/>
      <c r="Z225" s="11"/>
    </row>
    <row r="226" spans="1:26" ht="16" x14ac:dyDescent="0.2">
      <c r="A226" s="11"/>
      <c r="B226" s="11"/>
      <c r="C226" s="11"/>
      <c r="D226" s="11"/>
      <c r="E226" s="11"/>
      <c r="F226" s="11"/>
      <c r="G226" s="22"/>
      <c r="H226" s="11"/>
      <c r="I226" s="11"/>
      <c r="J226" s="11"/>
      <c r="K226" s="11"/>
      <c r="L226" s="11"/>
      <c r="M226" s="11"/>
      <c r="N226" s="11"/>
      <c r="O226" s="11"/>
      <c r="P226" s="11"/>
      <c r="Q226" s="11"/>
      <c r="R226" s="11"/>
      <c r="S226" s="11"/>
      <c r="T226" s="11"/>
      <c r="U226" s="11"/>
      <c r="V226" s="11"/>
      <c r="W226" s="11"/>
      <c r="X226" s="11"/>
      <c r="Y226" s="11"/>
      <c r="Z226" s="11"/>
    </row>
    <row r="227" spans="1:26" ht="16" x14ac:dyDescent="0.2">
      <c r="A227" s="11"/>
      <c r="B227" s="11"/>
      <c r="C227" s="11"/>
      <c r="D227" s="11"/>
      <c r="E227" s="11"/>
      <c r="F227" s="11"/>
      <c r="G227" s="22"/>
      <c r="H227" s="11"/>
      <c r="I227" s="11"/>
      <c r="J227" s="11"/>
      <c r="K227" s="11"/>
      <c r="L227" s="11"/>
      <c r="M227" s="11"/>
      <c r="N227" s="11"/>
      <c r="O227" s="11"/>
      <c r="P227" s="11"/>
      <c r="Q227" s="11"/>
      <c r="R227" s="11"/>
      <c r="S227" s="11"/>
      <c r="T227" s="11"/>
      <c r="U227" s="11"/>
      <c r="V227" s="11"/>
      <c r="W227" s="11"/>
      <c r="X227" s="11"/>
      <c r="Y227" s="11"/>
      <c r="Z227" s="11"/>
    </row>
    <row r="228" spans="1:26" ht="16" x14ac:dyDescent="0.2">
      <c r="A228" s="11"/>
      <c r="B228" s="11"/>
      <c r="C228" s="11"/>
      <c r="D228" s="11"/>
      <c r="E228" s="11"/>
      <c r="F228" s="11"/>
      <c r="G228" s="22"/>
      <c r="H228" s="11"/>
      <c r="I228" s="11"/>
      <c r="J228" s="11"/>
      <c r="K228" s="11"/>
      <c r="L228" s="11"/>
      <c r="M228" s="11"/>
      <c r="N228" s="11"/>
      <c r="O228" s="11"/>
      <c r="P228" s="11"/>
      <c r="Q228" s="11"/>
      <c r="R228" s="11"/>
      <c r="S228" s="11"/>
      <c r="T228" s="11"/>
      <c r="U228" s="11"/>
      <c r="V228" s="11"/>
      <c r="W228" s="11"/>
      <c r="X228" s="11"/>
      <c r="Y228" s="11"/>
      <c r="Z228" s="11"/>
    </row>
    <row r="229" spans="1:26" ht="16" x14ac:dyDescent="0.2">
      <c r="A229" s="11"/>
      <c r="B229" s="11"/>
      <c r="C229" s="11"/>
      <c r="D229" s="11"/>
      <c r="E229" s="11"/>
      <c r="F229" s="11"/>
      <c r="G229" s="22"/>
      <c r="H229" s="11"/>
      <c r="I229" s="11"/>
      <c r="J229" s="11"/>
      <c r="K229" s="11"/>
      <c r="L229" s="11"/>
      <c r="M229" s="11"/>
      <c r="N229" s="11"/>
      <c r="O229" s="11"/>
      <c r="P229" s="11"/>
      <c r="Q229" s="11"/>
      <c r="R229" s="11"/>
      <c r="S229" s="11"/>
      <c r="T229" s="11"/>
      <c r="U229" s="11"/>
      <c r="V229" s="11"/>
      <c r="W229" s="11"/>
      <c r="X229" s="11"/>
      <c r="Y229" s="11"/>
      <c r="Z229" s="11"/>
    </row>
    <row r="230" spans="1:26" ht="16" x14ac:dyDescent="0.2">
      <c r="A230" s="11"/>
      <c r="B230" s="11"/>
      <c r="C230" s="11"/>
      <c r="D230" s="11"/>
      <c r="E230" s="11"/>
      <c r="F230" s="11"/>
      <c r="G230" s="22"/>
      <c r="H230" s="11"/>
      <c r="I230" s="11"/>
      <c r="J230" s="11"/>
      <c r="K230" s="11"/>
      <c r="L230" s="11"/>
      <c r="M230" s="11"/>
      <c r="N230" s="11"/>
      <c r="O230" s="11"/>
      <c r="P230" s="11"/>
      <c r="Q230" s="11"/>
      <c r="R230" s="11"/>
      <c r="S230" s="11"/>
      <c r="T230" s="11"/>
      <c r="U230" s="11"/>
      <c r="V230" s="11"/>
      <c r="W230" s="11"/>
      <c r="X230" s="11"/>
      <c r="Y230" s="11"/>
      <c r="Z230" s="11"/>
    </row>
    <row r="231" spans="1:26" ht="16" x14ac:dyDescent="0.2">
      <c r="A231" s="11"/>
      <c r="B231" s="11"/>
      <c r="C231" s="11"/>
      <c r="D231" s="11"/>
      <c r="E231" s="11"/>
      <c r="F231" s="11"/>
      <c r="G231" s="22"/>
      <c r="H231" s="11"/>
      <c r="I231" s="11"/>
      <c r="J231" s="11"/>
      <c r="K231" s="11"/>
      <c r="L231" s="11"/>
      <c r="M231" s="11"/>
      <c r="N231" s="11"/>
      <c r="O231" s="11"/>
      <c r="P231" s="11"/>
      <c r="Q231" s="11"/>
      <c r="R231" s="11"/>
      <c r="S231" s="11"/>
      <c r="T231" s="11"/>
      <c r="U231" s="11"/>
      <c r="V231" s="11"/>
      <c r="W231" s="11"/>
      <c r="X231" s="11"/>
      <c r="Y231" s="11"/>
      <c r="Z231" s="11"/>
    </row>
    <row r="232" spans="1:26" ht="16" x14ac:dyDescent="0.2">
      <c r="A232" s="11"/>
      <c r="B232" s="11"/>
      <c r="C232" s="11"/>
      <c r="D232" s="11"/>
      <c r="E232" s="11"/>
      <c r="F232" s="11"/>
      <c r="G232" s="22"/>
      <c r="H232" s="11"/>
      <c r="I232" s="11"/>
      <c r="J232" s="11"/>
      <c r="K232" s="11"/>
      <c r="L232" s="11"/>
      <c r="M232" s="11"/>
      <c r="N232" s="11"/>
      <c r="O232" s="11"/>
      <c r="P232" s="11"/>
      <c r="Q232" s="11"/>
      <c r="R232" s="11"/>
      <c r="S232" s="11"/>
      <c r="T232" s="11"/>
      <c r="U232" s="11"/>
      <c r="V232" s="11"/>
      <c r="W232" s="11"/>
      <c r="X232" s="11"/>
      <c r="Y232" s="11"/>
      <c r="Z232" s="11"/>
    </row>
    <row r="233" spans="1:26" ht="16" x14ac:dyDescent="0.2">
      <c r="A233" s="11"/>
      <c r="B233" s="11"/>
      <c r="C233" s="11"/>
      <c r="D233" s="11"/>
      <c r="E233" s="11"/>
      <c r="F233" s="11"/>
      <c r="G233" s="22"/>
      <c r="H233" s="11"/>
      <c r="I233" s="11"/>
      <c r="J233" s="11"/>
      <c r="K233" s="11"/>
      <c r="L233" s="11"/>
      <c r="M233" s="11"/>
      <c r="N233" s="11"/>
      <c r="O233" s="11"/>
      <c r="P233" s="11"/>
      <c r="Q233" s="11"/>
      <c r="R233" s="11"/>
      <c r="S233" s="11"/>
      <c r="T233" s="11"/>
      <c r="U233" s="11"/>
      <c r="V233" s="11"/>
      <c r="W233" s="11"/>
      <c r="X233" s="11"/>
      <c r="Y233" s="11"/>
      <c r="Z233" s="11"/>
    </row>
    <row r="234" spans="1:26" ht="16" x14ac:dyDescent="0.2">
      <c r="A234" s="11"/>
      <c r="B234" s="11"/>
      <c r="C234" s="11"/>
      <c r="D234" s="11"/>
      <c r="E234" s="11"/>
      <c r="F234" s="11"/>
      <c r="G234" s="22"/>
      <c r="H234" s="11"/>
      <c r="I234" s="11"/>
      <c r="J234" s="11"/>
      <c r="K234" s="11"/>
      <c r="L234" s="11"/>
      <c r="M234" s="11"/>
      <c r="N234" s="11"/>
      <c r="O234" s="11"/>
      <c r="P234" s="11"/>
      <c r="Q234" s="11"/>
      <c r="R234" s="11"/>
      <c r="S234" s="11"/>
      <c r="T234" s="11"/>
      <c r="U234" s="11"/>
      <c r="V234" s="11"/>
      <c r="W234" s="11"/>
      <c r="X234" s="11"/>
      <c r="Y234" s="11"/>
      <c r="Z234" s="11"/>
    </row>
    <row r="235" spans="1:26" ht="16" x14ac:dyDescent="0.2">
      <c r="A235" s="11"/>
      <c r="B235" s="11"/>
      <c r="C235" s="11"/>
      <c r="D235" s="11"/>
      <c r="E235" s="11"/>
      <c r="F235" s="11"/>
      <c r="G235" s="22"/>
      <c r="H235" s="11"/>
      <c r="I235" s="11"/>
      <c r="J235" s="11"/>
      <c r="K235" s="11"/>
      <c r="L235" s="11"/>
      <c r="M235" s="11"/>
      <c r="N235" s="11"/>
      <c r="O235" s="11"/>
      <c r="P235" s="11"/>
      <c r="Q235" s="11"/>
      <c r="R235" s="11"/>
      <c r="S235" s="11"/>
      <c r="T235" s="11"/>
      <c r="U235" s="11"/>
      <c r="V235" s="11"/>
      <c r="W235" s="11"/>
      <c r="X235" s="11"/>
      <c r="Y235" s="11"/>
      <c r="Z235" s="11"/>
    </row>
    <row r="236" spans="1:26" ht="16" x14ac:dyDescent="0.2">
      <c r="A236" s="11"/>
      <c r="B236" s="11"/>
      <c r="C236" s="11"/>
      <c r="D236" s="11"/>
      <c r="E236" s="11"/>
      <c r="F236" s="11"/>
      <c r="G236" s="22"/>
      <c r="H236" s="11"/>
      <c r="I236" s="11"/>
      <c r="J236" s="11"/>
      <c r="K236" s="11"/>
      <c r="L236" s="11"/>
      <c r="M236" s="11"/>
      <c r="N236" s="11"/>
      <c r="O236" s="11"/>
      <c r="P236" s="11"/>
      <c r="Q236" s="11"/>
      <c r="R236" s="11"/>
      <c r="S236" s="11"/>
      <c r="T236" s="11"/>
      <c r="U236" s="11"/>
      <c r="V236" s="11"/>
      <c r="W236" s="11"/>
      <c r="X236" s="11"/>
      <c r="Y236" s="11"/>
      <c r="Z236" s="11"/>
    </row>
    <row r="237" spans="1:26" ht="16" x14ac:dyDescent="0.2">
      <c r="A237" s="11"/>
      <c r="B237" s="11"/>
      <c r="C237" s="11"/>
      <c r="D237" s="11"/>
      <c r="E237" s="11"/>
      <c r="F237" s="11"/>
      <c r="G237" s="22"/>
      <c r="H237" s="11"/>
      <c r="I237" s="11"/>
      <c r="J237" s="11"/>
      <c r="K237" s="11"/>
      <c r="L237" s="11"/>
      <c r="M237" s="11"/>
      <c r="N237" s="11"/>
      <c r="O237" s="11"/>
      <c r="P237" s="11"/>
      <c r="Q237" s="11"/>
      <c r="R237" s="11"/>
      <c r="S237" s="11"/>
      <c r="T237" s="11"/>
      <c r="U237" s="11"/>
      <c r="V237" s="11"/>
      <c r="W237" s="11"/>
      <c r="X237" s="11"/>
      <c r="Y237" s="11"/>
      <c r="Z237" s="11"/>
    </row>
    <row r="238" spans="1:26" ht="16" x14ac:dyDescent="0.2">
      <c r="A238" s="11"/>
      <c r="B238" s="11"/>
      <c r="C238" s="11"/>
      <c r="D238" s="11"/>
      <c r="E238" s="11"/>
      <c r="F238" s="11"/>
      <c r="G238" s="22"/>
      <c r="H238" s="11"/>
      <c r="I238" s="11"/>
      <c r="J238" s="11"/>
      <c r="K238" s="11"/>
      <c r="L238" s="11"/>
      <c r="M238" s="11"/>
      <c r="N238" s="11"/>
      <c r="O238" s="11"/>
      <c r="P238" s="11"/>
      <c r="Q238" s="11"/>
      <c r="R238" s="11"/>
      <c r="S238" s="11"/>
      <c r="T238" s="11"/>
      <c r="U238" s="11"/>
      <c r="V238" s="11"/>
      <c r="W238" s="11"/>
      <c r="X238" s="11"/>
      <c r="Y238" s="11"/>
      <c r="Z238" s="11"/>
    </row>
    <row r="239" spans="1:26" ht="16" x14ac:dyDescent="0.2">
      <c r="A239" s="11"/>
      <c r="B239" s="11"/>
      <c r="C239" s="11"/>
      <c r="D239" s="11"/>
      <c r="E239" s="11"/>
      <c r="F239" s="11"/>
      <c r="G239" s="22"/>
      <c r="H239" s="11"/>
      <c r="I239" s="11"/>
      <c r="J239" s="11"/>
      <c r="K239" s="11"/>
      <c r="L239" s="11"/>
      <c r="M239" s="11"/>
      <c r="N239" s="11"/>
      <c r="O239" s="11"/>
      <c r="P239" s="11"/>
      <c r="Q239" s="11"/>
      <c r="R239" s="11"/>
      <c r="S239" s="11"/>
      <c r="T239" s="11"/>
      <c r="U239" s="11"/>
      <c r="V239" s="11"/>
      <c r="W239" s="11"/>
      <c r="X239" s="11"/>
      <c r="Y239" s="11"/>
      <c r="Z239" s="11"/>
    </row>
    <row r="240" spans="1:26" ht="16"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6"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6"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6"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6"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6"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6"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6"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6"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6"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6"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6"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6"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6"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6"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6"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6"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6"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6"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6"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6"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6"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6"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6"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6"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6"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6"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6"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6"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6"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6"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6"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6"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6"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6"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6"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6"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6"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6"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6"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6"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6"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6"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6"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6"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6"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6"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6"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6"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6"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6"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6"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6"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6"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6"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6"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6"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6"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6"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6"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6"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6"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6"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6"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6"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6"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6"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6"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6"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6"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6"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6"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6"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6"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6"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6"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6"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6"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6"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6"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6"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6"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6"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6"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6"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6"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6"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6"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6"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6"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6"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6"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6"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6"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6"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6"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6"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6"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6"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6"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6"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6"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6"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6"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6"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6"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6"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6"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6"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6"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6"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6"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6"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6"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6"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6"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6"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6"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6"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6"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6"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6"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6"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6"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6"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6"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6"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6"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6"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6"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6"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6"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6"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6"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6"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6"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6"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6"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6"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6"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6"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6"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6"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6"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6"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6"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6"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6"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6"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6"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6"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6"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6"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6"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6"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6"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6"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6"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6"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6"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6"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6"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6"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6"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6"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6"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6"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6"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6"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6"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6"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6"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6"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6"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6"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6"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6"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6"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6"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6"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6"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6"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6"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6"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6"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6"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6"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6"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6"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6"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6"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6"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6"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6"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6"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6"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6"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6"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6"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6"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6"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6"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6"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6"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6"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6"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6"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6"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6"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6"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6"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6"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6"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6"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6"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6"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6"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6"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6"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6"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6"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6"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6"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6"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6"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6"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6"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6"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6"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6"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6"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6"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6"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6"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6"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6"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6"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6"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6"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6"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6"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6"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6"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6"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6"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6"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6"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6"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6"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6"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6"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6"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6"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6"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6"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6"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6"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6"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6"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6"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6"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6"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6"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6"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6"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6"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6"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6"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6"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6"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6"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6"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6"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6"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6"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6"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6"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6"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6"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6"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6"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6"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6"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6"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6"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6"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6"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6"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6"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6"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6"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6"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6"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6"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6"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6"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6"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6"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6"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6"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6"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6"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6"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6"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6"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6"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6"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6"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6"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6"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6"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6"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6"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6"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6"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6"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6"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6"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6"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6"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6"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6"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6"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6"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6"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6"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6"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6"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6"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6"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6"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6"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6"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6"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6"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6"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6"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6"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6"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6"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6"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6"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6"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6"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6"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6"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6"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6"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6"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6"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6"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6"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6"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6"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6"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6"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6"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6"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6"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6"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6"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6"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6"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6"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6"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6"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6"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6"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6"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6"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6"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6"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6"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6"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6"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6"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6"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6"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6"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6"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6"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6"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6"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6"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6"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6"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6"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6"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6"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6"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6"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6"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6"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6"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6"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6"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6"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6"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6"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6"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6"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6"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6"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6"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6"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6"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6"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6"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6"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6"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6"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6"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6"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6"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6"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6"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6"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6"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6"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6"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6"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6"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6"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6"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6"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6"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6"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6"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6"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6"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6"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6"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6"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6"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6"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6"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6"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6"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6"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6"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6"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6"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6"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6"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6"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6"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6"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6"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6"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6"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6"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6"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6"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6"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6"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6"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6"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6"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6"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6"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6"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6"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6"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6"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6"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6"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6"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6"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6"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6"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6"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6"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6"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6"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6"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6"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6"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6"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6"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6"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6"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6"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6"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6"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6"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6"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6"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6"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6"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6"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6"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6"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6"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6"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6"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6"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6"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6"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6"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6"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6"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6"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6"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6"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6"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6"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6"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6"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6"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6"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6"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6"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6"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6"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6"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6"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6"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6"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6"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6"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6"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6"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6"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6"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6"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6"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6"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6"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6"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6"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6"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6"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6"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6"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6"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6"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6"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6"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6"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6"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6"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6"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6"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6"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6"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6"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6"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6"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6"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6"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6"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6"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6"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6"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6"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6"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6"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6"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6"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6"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6"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6"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6"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6"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6"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6"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6"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6"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6"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6"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6"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6"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6"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6"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6"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6"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6"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6"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6"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6"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6"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6"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6"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6"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6"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6"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6"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6"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6"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6"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6"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6"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6"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6"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6"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6"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6"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6"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6"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6"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6"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6"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6"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6"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6"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6"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6"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6"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6"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6"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6"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6"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6"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6"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6"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6"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6"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6"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6"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6"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6"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6"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6"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6"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6"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6"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6"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6"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6"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6"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6"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6"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6"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6"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6"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6"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6"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6"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6"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6"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6"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6"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6"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6"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6"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6"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6"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6"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6"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6"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6"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6"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6"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6"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6"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6"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6"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6"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6"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6"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6"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6"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6"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6"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6"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6"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6"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6"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6"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6"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6"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6"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6"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6"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6"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6"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6"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6"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6"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6"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6"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6"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6"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6"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6"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6"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6"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6"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6"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6"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6"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6"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6"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6"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6"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6"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6"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6"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6"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6"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6"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6"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6"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6"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6"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6"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6"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6"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6"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6"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6"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6"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6"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6"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6"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6"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6"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6"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6"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6"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6"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6"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6"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6"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6"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6"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6"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6"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6"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6"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6"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6"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6"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6"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6"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6"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6"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6"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6"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6"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6"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6"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6"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6"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6"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6"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6"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6"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6"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6"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6"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6"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6"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6"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6"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6"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6"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6"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6"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6"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6"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sheetProtection algorithmName="SHA-512" hashValue="yuMuDwGIUE7UCJWn3qJquW29QT0StxoCCATJip5yZsI9DgDtmzpF9XHAwXzRJ3k1IPx5jADHwzIcoo+GI+Uq1Q==" saltValue="bhxCL5A3yR+5eTyA/NZzFg==" spinCount="100000" sheet="1" formatRows="0"/>
  <mergeCells count="1">
    <mergeCell ref="B6:D6"/>
  </mergeCells>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Présentation du répertoire</vt:lpstr>
      <vt:lpstr>Base de données</vt:lpstr>
      <vt:lpstr>Recherche par mots clés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2021-09-03T12:09:27Z</dcterms:created>
  <dcterms:modified xsi:type="dcterms:W3CDTF">2021-12-13T21:13:49Z</dcterms:modified>
</cp:coreProperties>
</file>